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15" yWindow="75" windowWidth="9570" windowHeight="8550" activeTab="5"/>
  </bookViews>
  <sheets>
    <sheet name="Sheet2" sheetId="2" r:id="rId1"/>
    <sheet name="Sheet1" sheetId="1" r:id="rId2"/>
    <sheet name="Sheet3" sheetId="3" r:id="rId3"/>
    <sheet name="2018" sheetId="4" r:id="rId4"/>
    <sheet name="Perubahan" sheetId="5" r:id="rId5"/>
    <sheet name="Sheet5" sheetId="7" r:id="rId6"/>
  </sheets>
  <definedNames>
    <definedName name="_xlnm.Print_Area" localSheetId="3">'2018'!$A$1:$N$95</definedName>
    <definedName name="_xlnm.Print_Area" localSheetId="4">Perubahan!$A$1:$M$94</definedName>
    <definedName name="_xlnm.Print_Area" localSheetId="0">Sheet2!$A$1:$N$97</definedName>
    <definedName name="_xlnm.Print_Area" localSheetId="2">Sheet3!$A$1:$N$76</definedName>
    <definedName name="_xlnm.Print_Titles" localSheetId="3">'2018'!$6:$8</definedName>
    <definedName name="_xlnm.Print_Titles" localSheetId="4">Perubahan!$7:$9</definedName>
    <definedName name="_xlnm.Print_Titles" localSheetId="0">Sheet2!$6:$8</definedName>
    <definedName name="_xlnm.Print_Titles" localSheetId="2">Sheet3!$4:$6</definedName>
  </definedNames>
  <calcPr calcId="144525"/>
</workbook>
</file>

<file path=xl/calcChain.xml><?xml version="1.0" encoding="utf-8"?>
<calcChain xmlns="http://schemas.openxmlformats.org/spreadsheetml/2006/main">
  <c r="N20" i="2" l="1"/>
  <c r="N15" i="2"/>
  <c r="N11" i="2" s="1"/>
  <c r="N10" i="2" s="1"/>
  <c r="N14" i="2"/>
  <c r="N12" i="2"/>
  <c r="Q30" i="4" l="1"/>
  <c r="H16" i="5" l="1"/>
  <c r="G16" i="5"/>
  <c r="L16" i="5" l="1"/>
  <c r="H12" i="5"/>
  <c r="L12" i="5"/>
  <c r="G12" i="5"/>
  <c r="L20" i="5"/>
  <c r="L21" i="5"/>
  <c r="H24" i="5"/>
  <c r="H15" i="5" s="1"/>
  <c r="H13" i="5"/>
  <c r="J24" i="5"/>
  <c r="L24" i="5" s="1"/>
  <c r="J15" i="5" l="1"/>
  <c r="K83" i="5"/>
  <c r="K82" i="5"/>
  <c r="K81" i="5"/>
  <c r="K80" i="5"/>
  <c r="K79" i="5"/>
  <c r="K78" i="5"/>
  <c r="K76" i="5"/>
  <c r="K75" i="5"/>
  <c r="K74" i="5"/>
  <c r="K72" i="5"/>
  <c r="K71" i="5"/>
  <c r="K70" i="5"/>
  <c r="K69" i="5"/>
  <c r="K68" i="5"/>
  <c r="K67" i="5"/>
  <c r="K66" i="5"/>
  <c r="K65" i="5"/>
  <c r="K57" i="5"/>
  <c r="K56" i="5"/>
  <c r="K55" i="5"/>
  <c r="K54" i="5"/>
  <c r="K53" i="5"/>
  <c r="K45" i="5"/>
  <c r="K44" i="5"/>
  <c r="K35" i="5"/>
  <c r="K34" i="5"/>
  <c r="K33" i="5"/>
  <c r="K32" i="5"/>
  <c r="K31" i="5"/>
  <c r="K30" i="5"/>
  <c r="K28" i="5"/>
  <c r="L62" i="5"/>
  <c r="K62" i="5"/>
  <c r="N49" i="5"/>
  <c r="K51" i="5"/>
  <c r="K49" i="5"/>
  <c r="L47" i="5"/>
  <c r="K48" i="5"/>
  <c r="K47" i="5"/>
  <c r="K38" i="5"/>
  <c r="K39" i="5"/>
  <c r="K40" i="5"/>
  <c r="K41" i="5"/>
  <c r="K46" i="5"/>
  <c r="K43" i="5"/>
  <c r="N28" i="5" l="1"/>
  <c r="N29" i="5"/>
  <c r="N32" i="5"/>
  <c r="N33" i="5"/>
  <c r="N34" i="5"/>
  <c r="N35" i="5"/>
  <c r="N41" i="5"/>
  <c r="N43" i="5"/>
  <c r="N44" i="5"/>
  <c r="N46" i="5"/>
  <c r="N48" i="5"/>
  <c r="N51" i="5"/>
  <c r="N65" i="5"/>
  <c r="N74" i="5"/>
  <c r="N77" i="5"/>
  <c r="N78" i="5"/>
  <c r="N79" i="5"/>
  <c r="N80" i="5"/>
  <c r="N81" i="5"/>
  <c r="N82" i="5"/>
  <c r="N83" i="5"/>
  <c r="N84" i="5"/>
  <c r="N27" i="5"/>
  <c r="L28" i="5" l="1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27" i="5"/>
  <c r="J20" i="2"/>
  <c r="L20" i="7"/>
  <c r="L12" i="7" s="1"/>
  <c r="L10" i="7" s="1"/>
  <c r="K20" i="7"/>
  <c r="K12" i="7" s="1"/>
  <c r="J20" i="7"/>
  <c r="J14" i="7" s="1"/>
  <c r="H20" i="7"/>
  <c r="H14" i="7" s="1"/>
  <c r="L15" i="7"/>
  <c r="K15" i="7"/>
  <c r="J15" i="7"/>
  <c r="H15" i="7"/>
  <c r="L14" i="7"/>
  <c r="L11" i="7"/>
  <c r="J11" i="7"/>
  <c r="H11" i="7"/>
  <c r="K42" i="5"/>
  <c r="K29" i="5"/>
  <c r="K27" i="5"/>
  <c r="H83" i="5"/>
  <c r="H30" i="5"/>
  <c r="N30" i="5" s="1"/>
  <c r="H31" i="5"/>
  <c r="N31" i="5" s="1"/>
  <c r="H36" i="5"/>
  <c r="N36" i="5" s="1"/>
  <c r="H37" i="5"/>
  <c r="N37" i="5" s="1"/>
  <c r="H38" i="5"/>
  <c r="N38" i="5" s="1"/>
  <c r="H39" i="5"/>
  <c r="N39" i="5" s="1"/>
  <c r="H40" i="5"/>
  <c r="N40" i="5" s="1"/>
  <c r="H42" i="5"/>
  <c r="N42" i="5" s="1"/>
  <c r="H45" i="5"/>
  <c r="N45" i="5" s="1"/>
  <c r="H47" i="5"/>
  <c r="N47" i="5" s="1"/>
  <c r="H50" i="5"/>
  <c r="N50" i="5" s="1"/>
  <c r="H52" i="5"/>
  <c r="N52" i="5" s="1"/>
  <c r="H53" i="5"/>
  <c r="N53" i="5" s="1"/>
  <c r="H54" i="5"/>
  <c r="N54" i="5" s="1"/>
  <c r="H55" i="5"/>
  <c r="N55" i="5" s="1"/>
  <c r="H56" i="5"/>
  <c r="N56" i="5" s="1"/>
  <c r="H57" i="5"/>
  <c r="N57" i="5" s="1"/>
  <c r="H58" i="5"/>
  <c r="N58" i="5" s="1"/>
  <c r="H59" i="5"/>
  <c r="H60" i="5"/>
  <c r="N60" i="5" s="1"/>
  <c r="H61" i="5"/>
  <c r="N61" i="5" s="1"/>
  <c r="H62" i="5"/>
  <c r="N62" i="5" s="1"/>
  <c r="H63" i="5"/>
  <c r="N63" i="5" s="1"/>
  <c r="H64" i="5"/>
  <c r="N64" i="5" s="1"/>
  <c r="H66" i="5"/>
  <c r="N66" i="5" s="1"/>
  <c r="H67" i="5"/>
  <c r="N67" i="5" s="1"/>
  <c r="H68" i="5"/>
  <c r="N68" i="5" s="1"/>
  <c r="H69" i="5"/>
  <c r="N69" i="5" s="1"/>
  <c r="H70" i="5"/>
  <c r="N70" i="5" s="1"/>
  <c r="H71" i="5"/>
  <c r="N71" i="5" s="1"/>
  <c r="H72" i="5"/>
  <c r="N72" i="5" s="1"/>
  <c r="H73" i="5"/>
  <c r="N73" i="5" s="1"/>
  <c r="H75" i="5"/>
  <c r="N75" i="5" s="1"/>
  <c r="H76" i="5"/>
  <c r="N76" i="5" s="1"/>
  <c r="H77" i="5"/>
  <c r="H79" i="5"/>
  <c r="H80" i="5"/>
  <c r="H81" i="5"/>
  <c r="H82" i="5"/>
  <c r="G24" i="5"/>
  <c r="L22" i="4"/>
  <c r="K22" i="4"/>
  <c r="J22" i="4"/>
  <c r="H22" i="4"/>
  <c r="N25" i="5" l="1"/>
  <c r="N59" i="5"/>
  <c r="J12" i="7"/>
  <c r="J10" i="7" s="1"/>
  <c r="K14" i="7"/>
  <c r="H12" i="7"/>
  <c r="H10" i="7" s="1"/>
  <c r="K11" i="7"/>
  <c r="K10" i="7" s="1"/>
  <c r="G13" i="5"/>
  <c r="J13" i="5"/>
  <c r="L13" i="5" s="1"/>
  <c r="J16" i="5"/>
  <c r="L12" i="4"/>
  <c r="K12" i="4"/>
  <c r="J12" i="4"/>
  <c r="L15" i="4"/>
  <c r="L11" i="4" s="1"/>
  <c r="K15" i="4"/>
  <c r="K11" i="4" s="1"/>
  <c r="J15" i="4"/>
  <c r="J14" i="4" s="1"/>
  <c r="H16" i="4"/>
  <c r="H11" i="4" s="1"/>
  <c r="J11" i="4"/>
  <c r="H11" i="5" l="1"/>
  <c r="G15" i="5"/>
  <c r="L15" i="5" s="1"/>
  <c r="L10" i="4"/>
  <c r="K10" i="4"/>
  <c r="J12" i="5"/>
  <c r="J11" i="5" s="1"/>
  <c r="J10" i="4"/>
  <c r="K14" i="4"/>
  <c r="L14" i="4"/>
  <c r="H14" i="4"/>
  <c r="H12" i="4"/>
  <c r="H10" i="4" s="1"/>
  <c r="H20" i="2"/>
  <c r="J17" i="3"/>
  <c r="J11" i="3" s="1"/>
  <c r="H17" i="3"/>
  <c r="J12" i="3"/>
  <c r="J8" i="3" s="1"/>
  <c r="H12" i="3"/>
  <c r="H8" i="3" s="1"/>
  <c r="H9" i="3"/>
  <c r="G11" i="5" l="1"/>
  <c r="L11" i="5" s="1"/>
  <c r="H11" i="3"/>
  <c r="H7" i="3"/>
  <c r="J9" i="3"/>
  <c r="J7" i="3" s="1"/>
  <c r="K15" i="2" l="1"/>
  <c r="L15" i="2"/>
  <c r="K11" i="2" l="1"/>
  <c r="L11" i="2"/>
  <c r="J15" i="2"/>
  <c r="H15" i="2"/>
  <c r="H11" i="2" l="1"/>
  <c r="H14" i="2"/>
  <c r="J11" i="2"/>
  <c r="J12" i="2"/>
  <c r="K20" i="2"/>
  <c r="L20" i="2"/>
  <c r="H12" i="2"/>
  <c r="H10" i="2" l="1"/>
  <c r="K12" i="2"/>
  <c r="K10" i="2" s="1"/>
  <c r="K14" i="2"/>
  <c r="L12" i="2"/>
  <c r="L10" i="2" s="1"/>
  <c r="L14" i="2"/>
  <c r="J14" i="2"/>
  <c r="J10" i="2"/>
  <c r="F59" i="5" l="1"/>
</calcChain>
</file>

<file path=xl/sharedStrings.xml><?xml version="1.0" encoding="utf-8"?>
<sst xmlns="http://schemas.openxmlformats.org/spreadsheetml/2006/main" count="2107" uniqueCount="247">
  <si>
    <t>RENCANA PROGRAM DAN KEGIATAN SKPD TAHUN 2017</t>
  </si>
  <si>
    <t>PEMERINTAH KABUPATEN TEMANGGUNG</t>
  </si>
  <si>
    <t>Sumber Dana : DAU, DAK, DBHCHT, BANKEU, BLUD</t>
  </si>
  <si>
    <t>No</t>
  </si>
  <si>
    <t>Urusan/ Bidang Urusan Pemerintahan Daerah, dan Program/Kegiatan</t>
  </si>
  <si>
    <t>Indikator Kinerja Program/Kegiatan</t>
  </si>
  <si>
    <t>Rencana Tahun 2017</t>
  </si>
  <si>
    <t>Sumber Dana</t>
  </si>
  <si>
    <t>Alokasi Anggaran Tahun 2016</t>
  </si>
  <si>
    <t>Kinerja Anggaran Tahun 2015</t>
  </si>
  <si>
    <t>Prakiraan Maju Rencana 2018</t>
  </si>
  <si>
    <t>Lokasi</t>
  </si>
  <si>
    <t>Rincian Indikator Kinerja</t>
  </si>
  <si>
    <t>Target Kinerja</t>
  </si>
  <si>
    <t>Satuan</t>
  </si>
  <si>
    <t>Pagu Indikatif</t>
  </si>
  <si>
    <t>Alokasi</t>
  </si>
  <si>
    <t>Realisasi</t>
  </si>
  <si>
    <t>%</t>
  </si>
  <si>
    <t>1.</t>
  </si>
  <si>
    <t>Temanggung</t>
  </si>
  <si>
    <t>-</t>
  </si>
  <si>
    <t>orang</t>
  </si>
  <si>
    <t>DAU</t>
  </si>
  <si>
    <t>2.</t>
  </si>
  <si>
    <t>paket</t>
  </si>
  <si>
    <t>3.</t>
  </si>
  <si>
    <t>4.</t>
  </si>
  <si>
    <t>5.</t>
  </si>
  <si>
    <t>6.</t>
  </si>
  <si>
    <t>7.</t>
  </si>
  <si>
    <t>8.</t>
  </si>
  <si>
    <t>9.</t>
  </si>
  <si>
    <t>A.</t>
  </si>
  <si>
    <t>Otonomi Daerah, Pemerintahan Umum, Administrasi Keuangan, Perangkat Daerah, Kepegawaian, dan Persandian</t>
  </si>
  <si>
    <t>B.</t>
  </si>
  <si>
    <t>Jumlah Indikasi Pendanaan Belanja Langsung</t>
  </si>
  <si>
    <t>dokumen</t>
  </si>
  <si>
    <t>  BELANJA LANGSUNG</t>
  </si>
  <si>
    <t>PERENCANAAN PEMBANGUNAN</t>
  </si>
  <si>
    <t>Program Perencanaan Pembangunan Daerah</t>
  </si>
  <si>
    <t>bulan</t>
  </si>
  <si>
    <t>E.</t>
  </si>
  <si>
    <t>F.</t>
  </si>
  <si>
    <t>Program pelayanan administrasi perkantoran</t>
  </si>
  <si>
    <t>Penyediaan jasa kebersihan kantor</t>
  </si>
  <si>
    <t>Penyediaan alat tulis kantor</t>
  </si>
  <si>
    <t>Penyediaan barang cetakan dan penggandaan</t>
  </si>
  <si>
    <t>10.</t>
  </si>
  <si>
    <t>11.</t>
  </si>
  <si>
    <t>Program peningkatan sarana dan prasarana aparatur</t>
  </si>
  <si>
    <t>Pemeliharaan rutin/berkala gedung kantor</t>
  </si>
  <si>
    <t>Pemeliharaan rutin/berkala peralatan gedung kantor</t>
  </si>
  <si>
    <t>D.</t>
  </si>
  <si>
    <t>Program pembinaan dan pengembangan aparatur</t>
  </si>
  <si>
    <t>SKPD</t>
  </si>
  <si>
    <t>Tersedianya alat tulis kantor</t>
  </si>
  <si>
    <t>Pengadaan perlengkapan gedung kantor</t>
  </si>
  <si>
    <t>Terpeliharanya gedung kantor</t>
  </si>
  <si>
    <t>Penyediaan jasa pemeliharaan dan perijinan kendaraan dinas/operasional</t>
  </si>
  <si>
    <t>Penyediaan komponen instalasi listrik/penerangan bangunan kantor</t>
  </si>
  <si>
    <t>SKPD : BADAN KEPEGAWAIAN DAERAH</t>
  </si>
  <si>
    <t>Penyusunan Dokumen perencanaan dan pelaporan SKPD</t>
  </si>
  <si>
    <t>Tersusunnya dokumen perencanaan pembangunan dan pelaporan</t>
  </si>
  <si>
    <t>Penyediaan jasa komunikasi, sumber daya air dan listrik</t>
  </si>
  <si>
    <t>Tersedianya jasa komunikasi, sumber daya air dan listrik</t>
  </si>
  <si>
    <t>Tersedianya jasa pemeliharaan dan perijinan kendaraan dinas/operasional</t>
  </si>
  <si>
    <t>Tersedianya jasa kebersihan kantor</t>
  </si>
  <si>
    <t>Tersedianya barang cetakan dan penggandaan</t>
  </si>
  <si>
    <t>Tersedianya komponen instalasi listrik/penerangan bangunan kantor</t>
  </si>
  <si>
    <t>Penyediaan bahan bacaan dan perundang-undangan</t>
  </si>
  <si>
    <t>Tersedianya bahan bacaan dan perundang-undangan</t>
  </si>
  <si>
    <t>Penyediaan makan dan minuman</t>
  </si>
  <si>
    <t>Tersedianya jamuan makan dan minuman rapat/tamu</t>
  </si>
  <si>
    <t>Rapat-rapat konsultasi keluar daerah</t>
  </si>
  <si>
    <t>Terlaksananya rapat-rapat koordinasi dan konsultasi keluar daerah</t>
  </si>
  <si>
    <t>Rapat-rapat koordinasi dan konsultasi dalam daerah</t>
  </si>
  <si>
    <t>Terlaksananya rapat-rapat koordinasi dan konsultasi dalam daerah</t>
  </si>
  <si>
    <t>Jasa pelayanan perkantoan</t>
  </si>
  <si>
    <t>Tersedianya jasa pelayanan perkantoran</t>
  </si>
  <si>
    <t>Terpeliharanya peralatan gedung kantor</t>
  </si>
  <si>
    <t>Pemeliharaan rutin/berkala mebeleur</t>
  </si>
  <si>
    <t>Terpeliharanya mebeleur</t>
  </si>
  <si>
    <t>Program peningkatan kapasitas sumber daya aparatur</t>
  </si>
  <si>
    <t>Kegiatan Pendidikan dan pelatihan teknis tugas dan fungsi bagi PNS Daerah</t>
  </si>
  <si>
    <t>Terkirimnya peserta kursus, pelatihan, sosialisasi, bimtek dan ujian dinas</t>
  </si>
  <si>
    <t>Kegiatan Orientasi CPNS</t>
  </si>
  <si>
    <t>Terlaksananya pembekalan CPNS Baru</t>
  </si>
  <si>
    <t>Kegiatan Sosialisasi Peraturan perundang-undangan bidang kepegawaian</t>
  </si>
  <si>
    <t>Terselenggaranya sosialisasi peraturan kepegawaian bagi Kepala SKPD/Pejabat pengelola kepegawaian</t>
  </si>
  <si>
    <t>Kegiatan monitoring dan Evaluasi pelaksanaan peraturan perundang-undangan bidang kepegawaian</t>
  </si>
  <si>
    <t>Terlaksananya Monev pada unit kerja/Satuan pendidikan/SKPD</t>
  </si>
  <si>
    <t>SKPD/unit kerja</t>
  </si>
  <si>
    <t>Kegiatan Bimtek Implementasi peraturan perundang-undangan</t>
  </si>
  <si>
    <t>Terlaksananya bimtek dan ujian sertifikasi pengadaan barang dan jasa</t>
  </si>
  <si>
    <t>Bimtek Akuntansi Keuangan</t>
  </si>
  <si>
    <t>Terlaksananya bimtek akuntansi keuangan</t>
  </si>
  <si>
    <t>Bimtek Keprotokolan</t>
  </si>
  <si>
    <t>Tersedianya petugas protokol di SKPD untuk menunjang kegiat</t>
  </si>
  <si>
    <t>Bimtek Komputer</t>
  </si>
  <si>
    <t>Terlaksananya bimtek bagi operator komputer</t>
  </si>
  <si>
    <t>Kegiatan proses penangan kasus-kasus pelanggaran disiplin PNS</t>
  </si>
  <si>
    <t>Diberikannya surat/hukuman kepada PNS yang indisipliner sebagai bentuk pembinaan</t>
  </si>
  <si>
    <t>Kegiatan Penanganan proses ijin perceraian bagi PNS</t>
  </si>
  <si>
    <t>Terselesaikannya SK/Surat ijin perceraian PNS</t>
  </si>
  <si>
    <t>SK/Surat</t>
  </si>
  <si>
    <t>Kegiatan pemberian penghargaan bagi PNS yang berprestasi</t>
  </si>
  <si>
    <t>Diserahkannya tanda penghargaan Satyalancana Karya Satya</t>
  </si>
  <si>
    <t>Piagam</t>
  </si>
  <si>
    <t>Kegiatan Seleksi Penerimaan Calon PNS</t>
  </si>
  <si>
    <t>Diangkatnya CPNS baru</t>
  </si>
  <si>
    <t>Kegiatan pengangkatan PNS</t>
  </si>
  <si>
    <t>Diserahkannya SK pengangkatan CPNS menjadi PNS</t>
  </si>
  <si>
    <t>SK</t>
  </si>
  <si>
    <t>Kegiatan Penyusunan rencana pembinaan karir PNS</t>
  </si>
  <si>
    <t>Terlaksananya pembinaan karir PNS dan PCAP</t>
  </si>
  <si>
    <t>Kegiatan penyelenggaraan QAP</t>
  </si>
  <si>
    <t>Terlaksananya QAP bagi pejabat eselon IV</t>
  </si>
  <si>
    <t>Kegiatan penyusunan formasi pegawai</t>
  </si>
  <si>
    <t>Tersusunnya buku formasi pegawai</t>
  </si>
  <si>
    <t>Kegiatan Pemberian bantuan Tugas Belajar dan Ikatan Dinas</t>
  </si>
  <si>
    <t>Diberikannya bantuan Tugas Belajar dan Ikatan Dinas</t>
  </si>
  <si>
    <t>Kegiatan Penataan Sistim Administrasi Kenaikan Pangkat Otomatis PNS</t>
  </si>
  <si>
    <t>Terbitnya SK Kenaikan Pangkat bagi PNS yang memenuhi syarat</t>
  </si>
  <si>
    <t>Pembinaan Disiplin ASN</t>
  </si>
  <si>
    <t>Meningkatnya displin ASN melalui mesin absensi elektronik</t>
  </si>
  <si>
    <t>Program pendidikan kedinasan</t>
  </si>
  <si>
    <t>Kegiatan Pendidikan penjenjangan struktural</t>
  </si>
  <si>
    <t>Terkirimnya PNS untuk mengikuti Diklatpim Tk. II,III dan IV</t>
  </si>
  <si>
    <t>G.</t>
  </si>
  <si>
    <t>Program administrasi kepegawaian</t>
  </si>
  <si>
    <t>Kegiatan pemberian KARIS/KARSU, KARPEG dan SK Pensiun</t>
  </si>
  <si>
    <t>Diterbitkannya dan diserahkannya KARIS/KARSU, KARPEG dan SK Pensiun</t>
  </si>
  <si>
    <t>Kartu/SK</t>
  </si>
  <si>
    <t>Kegiatan Pemeliharaan sistem informasi kepegawaian daerah</t>
  </si>
  <si>
    <t>entry data/update data PNS dan pengembangan aplikasi SIMPEG (ASN)</t>
  </si>
  <si>
    <t>record</t>
  </si>
  <si>
    <t>Kegiatan Pengambilan sumpah, pelantikan dan penyerahan SK</t>
  </si>
  <si>
    <t>Terlaksananya pengambilan sumpah, pelantikan dan penyerahan SK</t>
  </si>
  <si>
    <t>Kegiatan pengelolaan Administrasi Kepegawaian</t>
  </si>
  <si>
    <t>terbinanya administrasi kepegawaian di SKPD</t>
  </si>
  <si>
    <t>Fasilitasi uji kesehatan bagi PNS yang sakit berkelanjutan</t>
  </si>
  <si>
    <t>Terfasilitasinya uji kesehatan bagi PNS yang sakit berkelanjutan</t>
  </si>
  <si>
    <t>Sumber Dana : DAU</t>
  </si>
  <si>
    <t>BELANJA DAERAH</t>
  </si>
  <si>
    <t>BELANJA TIDAK LANGSUNG</t>
  </si>
  <si>
    <t>BELANJA LANGSUNG</t>
  </si>
  <si>
    <t>Rencana Tahun 2018</t>
  </si>
  <si>
    <t>Alokasi Anggaran Tahun 2017</t>
  </si>
  <si>
    <t>Kinerja Anggaran Tahun 2016</t>
  </si>
  <si>
    <t>Prakiraan Maju Rencana 2019</t>
  </si>
  <si>
    <t>Pendidikan dan pelatihan prajabatan bagi calon PNS Daerah</t>
  </si>
  <si>
    <t>BELANJA PEGAWAI</t>
  </si>
  <si>
    <t>Gaji dan Tunjangan</t>
  </si>
  <si>
    <t>TPP</t>
  </si>
  <si>
    <t>Program peningkatan disiplin aparatur</t>
  </si>
  <si>
    <t>Pengadaan pakaian dinas beserta perlengkapannya</t>
  </si>
  <si>
    <t>Diterbitkannya dan diserahkannya KARIS/KARSU, KARPEG dan SK Pensiun; Pemberian penghargaan kepada PNS Purna Tugas</t>
  </si>
  <si>
    <t>Bimtek Administrasi Kepegawaian</t>
  </si>
  <si>
    <t>Terlaksananya bimtek administrasi kepegawaian</t>
  </si>
  <si>
    <t>Terlaksananya pembinaan karir PNS dan PCAP &amp; Pelaksanaan Studi Banding Pengembangan Karis ASN BKPSDM dan OPD terkait</t>
  </si>
  <si>
    <t>Seleksi Calon Pejabat Pimpinan Tinggi Pratama</t>
  </si>
  <si>
    <t>Terlaksanannya seleksi esl. II.b</t>
  </si>
  <si>
    <t>Tersedianya sistem informasi pegawai</t>
  </si>
  <si>
    <t>Terbitnya SK Kenaikan Pangkat bagi PNS yang memenuhi syarat;</t>
  </si>
  <si>
    <t>Terlaksananya pengelolaan absensi elektronik</t>
  </si>
  <si>
    <t>terbinanya administrasi kepegawaian di OPD</t>
  </si>
  <si>
    <t>OPD</t>
  </si>
  <si>
    <t>Operasional Pembuatan ID Card untuk ASN</t>
  </si>
  <si>
    <t>Tercetaknya ID Card ASN</t>
  </si>
  <si>
    <t>Penyusunan Perbup Kepegawaian</t>
  </si>
  <si>
    <t>Terbitnya 3 perbup Kepegawaian</t>
  </si>
  <si>
    <t>perbup</t>
  </si>
  <si>
    <t>piagam</t>
  </si>
  <si>
    <t>Terkirimnya Diklat Prajabatan dari CPNSD</t>
  </si>
  <si>
    <t>Pembuatan Ruang Arsip Kepegawaian</t>
  </si>
  <si>
    <t>Terbangunnya Arsip Kepegawaian se Kabupaten Temanggung</t>
  </si>
  <si>
    <t>C.</t>
  </si>
  <si>
    <t>PERANGKAT DAERAH</t>
  </si>
  <si>
    <t>: BADAN KEPEGAWAIAN DAN PENGEMBANGAN SUMBER DAYA MANUSIA</t>
  </si>
  <si>
    <t>Temanggung,        Februari 2017</t>
  </si>
  <si>
    <t>KEPALA BADAN KEPEGAWAIAN DAN PENGEMBANGAN</t>
  </si>
  <si>
    <t>SUMBER DAYA MANUSIA</t>
  </si>
  <si>
    <t>Drs. DJA'FAR, MM</t>
  </si>
  <si>
    <t>Pembina Utama Muda</t>
  </si>
  <si>
    <t>NIP. 19600508 199011 1 001</t>
  </si>
  <si>
    <t>RENCANA PROGRAM DAN KEGIATAN SKPD TAHUN 2018</t>
  </si>
  <si>
    <t>KASUBBAG KEUANGAN DAN PERENCANAAN</t>
  </si>
  <si>
    <t>SUTANTI ISROWIYAH SE</t>
  </si>
  <si>
    <t>Penata Tingkat I</t>
  </si>
  <si>
    <t>NIP. 19640326 198603 2 007</t>
  </si>
  <si>
    <t>VERIFIKATOR</t>
  </si>
  <si>
    <t>NUNUNG NUR C, Spi. MT. MSc</t>
  </si>
  <si>
    <t>NIP. 19800916 200312 2 003</t>
  </si>
  <si>
    <t>Tersedianya  alat kebersihan kantor</t>
  </si>
  <si>
    <t>Tersedianya jasa pelayanan perkantoran,keamanan,outsourcing,kebersihan</t>
  </si>
  <si>
    <t>@250.000</t>
  </si>
  <si>
    <t>kegiatan</t>
  </si>
  <si>
    <t>Terselenggaranya sosialisasi peraturan kepegawaian bagi Kepala SKPD/Pejabat pengelola kepegawaian  280 orang</t>
  </si>
  <si>
    <t>Usulan penggambungan seluruh bimtek untuk di take over oleh BKP SDM, shg menunggu kesanggupan BKPSDM??</t>
  </si>
  <si>
    <t>Usulan untuk bekerja sama dengan perguruan tinggi untuk menyelenggarakan pembelajaran dalam rangka peningkatan pendidikan PNS yg minat untuk meningkatkan pendidikan</t>
  </si>
  <si>
    <t>Usulan unt mengirim tugas belajar unt meningkatkan kompetensi PNS dalam rngka mengemban tugas di SKPD sbg contoh Dinas Arsip</t>
  </si>
  <si>
    <t>Usulan unt mengadakan bimtek komputer sepanjang tahun guna memanfaatkan fasilitas yg telah dibangun secara bergiliran.</t>
  </si>
  <si>
    <t>Materi Musrenbang hanya tercantum 500jt</t>
  </si>
  <si>
    <t>Anggaran Tahun 2017</t>
  </si>
  <si>
    <t>Realisasi s.d Juni 2017</t>
  </si>
  <si>
    <t>Rencana Perubahan</t>
  </si>
  <si>
    <t>Keterangan Perubahan</t>
  </si>
  <si>
    <t>Kegiatan</t>
  </si>
  <si>
    <t>Jumlah</t>
  </si>
  <si>
    <t>RENCANA PROGRAM DAN KEGIATAN BKPSDM TAHUN 2017</t>
  </si>
  <si>
    <t>I</t>
  </si>
  <si>
    <t>FUNGSI PENUNJANG</t>
  </si>
  <si>
    <t>I.1</t>
  </si>
  <si>
    <t>FUNGSI PENUNJANG KEUANGAN</t>
  </si>
  <si>
    <t>FUNGSI PENUNJANG KEPEGAWAIAN</t>
  </si>
  <si>
    <t>FUNGSI PENUNJANG PERENCANAAN</t>
  </si>
  <si>
    <t>PENDUKUNG OPERASIONAL PERANGKAT DAERAH</t>
  </si>
  <si>
    <t>APBD 2017</t>
  </si>
  <si>
    <t>Alasan Perubahan</t>
  </si>
  <si>
    <t>Perubahan Rencana 2017</t>
  </si>
  <si>
    <t>Bertambah (Berkurang)</t>
  </si>
  <si>
    <t>Temanggung,    Juni 2017</t>
  </si>
  <si>
    <t>Kepala BKPSDM</t>
  </si>
  <si>
    <t>Kabupaten Temanggung</t>
  </si>
  <si>
    <t>Drs. DJA'FAR MM</t>
  </si>
  <si>
    <t>Kasubbag Keu. Dan Perencanaan</t>
  </si>
  <si>
    <t>BKPSDM Kab. Temanggung</t>
  </si>
  <si>
    <t>Penyediaan Jasa Surat Menyurat</t>
  </si>
  <si>
    <t>tersedianya perangko dan benda pos lainnya</t>
  </si>
  <si>
    <t>Penyediaan jasa surat menyurat</t>
  </si>
  <si>
    <t>Tersedianya perangko dan benda pos lainnya</t>
  </si>
  <si>
    <t>Penyesuaian APBD</t>
  </si>
  <si>
    <t xml:space="preserve">Tidak ada penerimaan CPNS dari Formasi Umum </t>
  </si>
  <si>
    <t>Luncuran TA 2016</t>
  </si>
  <si>
    <t>Menyesuaikan APBD</t>
  </si>
  <si>
    <t>Usulan perubahan APBD</t>
  </si>
  <si>
    <t>usulan perubahan APBD</t>
  </si>
  <si>
    <t>Tidak terealisasinya pindah kantor ke Ex BKKPAD</t>
  </si>
  <si>
    <t>Rencana perubahan APBD</t>
  </si>
  <si>
    <t xml:space="preserve"> </t>
  </si>
  <si>
    <t>Penyesuaian APBD pelaksanaan assesor</t>
  </si>
  <si>
    <t>Admin OPD</t>
  </si>
  <si>
    <t>KABUPATEN TEMANGGUNG</t>
  </si>
  <si>
    <t xml:space="preserve">RENCANA PROGRAM DAN KEGIATAN </t>
  </si>
  <si>
    <t>PERUBAHAN RENJA TAHUN 2017</t>
  </si>
  <si>
    <t>Temanggung,                               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</si>
</sst>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rgb="FF000000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9"/>
      <color theme="1"/>
      <name val="Arial"/>
      <family val="2"/>
    </font>
    <font>
      <sz val="10"/>
      <color rgb="FFFF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7C4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B0B0B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rgb="FF656565"/>
      </left>
      <right style="thin">
        <color rgb="FF656565"/>
      </right>
      <top style="thin">
        <color rgb="FF656565"/>
      </top>
      <bottom style="thin">
        <color rgb="FF656565"/>
      </bottom>
      <diagonal/>
    </border>
    <border>
      <left style="thin">
        <color rgb="FF656565"/>
      </left>
      <right style="thin">
        <color rgb="FF656565"/>
      </right>
      <top style="thin">
        <color rgb="FF656565"/>
      </top>
      <bottom/>
      <diagonal/>
    </border>
    <border>
      <left style="thin">
        <color rgb="FF656565"/>
      </left>
      <right style="thin">
        <color rgb="FF656565"/>
      </right>
      <top/>
      <bottom style="thin">
        <color rgb="FF656565"/>
      </bottom>
      <diagonal/>
    </border>
    <border>
      <left style="thin">
        <color rgb="FF656565"/>
      </left>
      <right/>
      <top style="thin">
        <color rgb="FF656565"/>
      </top>
      <bottom style="thin">
        <color rgb="FF656565"/>
      </bottom>
      <diagonal/>
    </border>
    <border>
      <left/>
      <right/>
      <top style="thin">
        <color rgb="FF656565"/>
      </top>
      <bottom style="thin">
        <color rgb="FF656565"/>
      </bottom>
      <diagonal/>
    </border>
    <border>
      <left/>
      <right style="thin">
        <color rgb="FF656565"/>
      </right>
      <top style="thin">
        <color rgb="FF656565"/>
      </top>
      <bottom style="thin">
        <color rgb="FF656565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thin">
        <color theme="1"/>
      </right>
      <top style="hair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hair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medium">
        <color theme="1"/>
      </right>
      <top/>
      <bottom style="hair">
        <color theme="1"/>
      </bottom>
      <diagonal/>
    </border>
    <border>
      <left style="thin">
        <color auto="1"/>
      </left>
      <right style="thin">
        <color auto="1"/>
      </right>
      <top/>
      <bottom style="hair">
        <color rgb="FF656565"/>
      </bottom>
      <diagonal/>
    </border>
    <border>
      <left style="thin">
        <color auto="1"/>
      </left>
      <right style="medium">
        <color auto="1"/>
      </right>
      <top/>
      <bottom style="hair">
        <color rgb="FF656565"/>
      </bottom>
      <diagonal/>
    </border>
    <border>
      <left style="thin">
        <color auto="1"/>
      </left>
      <right style="thin">
        <color auto="1"/>
      </right>
      <top style="hair">
        <color rgb="FF656565"/>
      </top>
      <bottom style="hair">
        <color rgb="FF656565"/>
      </bottom>
      <diagonal/>
    </border>
    <border>
      <left style="thin">
        <color auto="1"/>
      </left>
      <right style="medium">
        <color auto="1"/>
      </right>
      <top style="hair">
        <color rgb="FF656565"/>
      </top>
      <bottom style="hair">
        <color rgb="FF656565"/>
      </bottom>
      <diagonal/>
    </border>
    <border>
      <left style="thin">
        <color auto="1"/>
      </left>
      <right style="thin">
        <color auto="1"/>
      </right>
      <top style="hair">
        <color rgb="FF656565"/>
      </top>
      <bottom/>
      <diagonal/>
    </border>
    <border>
      <left style="thin">
        <color auto="1"/>
      </left>
      <right style="medium">
        <color auto="1"/>
      </right>
      <top style="hair">
        <color rgb="FF656565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theme="1"/>
      </left>
      <right style="thin">
        <color theme="1"/>
      </right>
      <top style="hair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hair">
        <color theme="1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auto="1"/>
      </right>
      <top/>
      <bottom style="hair">
        <color rgb="FF656565"/>
      </bottom>
      <diagonal/>
    </border>
    <border>
      <left style="medium">
        <color theme="1"/>
      </left>
      <right style="thin">
        <color auto="1"/>
      </right>
      <top style="hair">
        <color rgb="FF656565"/>
      </top>
      <bottom style="hair">
        <color rgb="FF656565"/>
      </bottom>
      <diagonal/>
    </border>
    <border>
      <left style="medium">
        <color theme="1"/>
      </left>
      <right style="thin">
        <color auto="1"/>
      </right>
      <top style="hair">
        <color rgb="FF656565"/>
      </top>
      <bottom/>
      <diagonal/>
    </border>
    <border>
      <left style="medium">
        <color theme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rgb="FF656565"/>
      </top>
      <bottom style="hair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rgb="FF656565"/>
      </bottom>
      <diagonal/>
    </border>
    <border>
      <left style="thin">
        <color indexed="64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auto="1"/>
      </left>
      <right/>
      <top style="hair">
        <color rgb="FF656565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theme="1"/>
      </left>
      <right/>
      <top/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 style="thin">
        <color rgb="FF656565"/>
      </left>
      <right style="thin">
        <color rgb="FF656565"/>
      </right>
      <top style="hair">
        <color rgb="FF656565"/>
      </top>
      <bottom style="hair">
        <color rgb="FF656565"/>
      </bottom>
      <diagonal/>
    </border>
    <border>
      <left style="medium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medium">
        <color theme="1"/>
      </right>
      <top style="hair">
        <color theme="1"/>
      </top>
      <bottom/>
      <diagonal/>
    </border>
    <border>
      <left style="thin">
        <color rgb="FF656565"/>
      </left>
      <right style="thin">
        <color rgb="FF656565"/>
      </right>
      <top/>
      <bottom style="hair">
        <color theme="1"/>
      </bottom>
      <diagonal/>
    </border>
    <border>
      <left style="thin">
        <color rgb="FF656565"/>
      </left>
      <right style="thin">
        <color rgb="FF656565"/>
      </right>
      <top/>
      <bottom style="hair">
        <color rgb="FF656565"/>
      </bottom>
      <diagonal/>
    </border>
    <border>
      <left style="thin">
        <color auto="1"/>
      </left>
      <right style="thin">
        <color auto="1"/>
      </right>
      <top style="hair">
        <color rgb="FF656565"/>
      </top>
      <bottom style="thin">
        <color indexed="64"/>
      </bottom>
      <diagonal/>
    </border>
    <border>
      <left style="thin">
        <color theme="1"/>
      </left>
      <right/>
      <top style="hair">
        <color theme="1"/>
      </top>
      <bottom style="thin">
        <color indexed="64"/>
      </bottom>
      <diagonal/>
    </border>
    <border>
      <left style="thin">
        <color rgb="FF656565"/>
      </left>
      <right style="thin">
        <color rgb="FF656565"/>
      </right>
      <top style="hair">
        <color rgb="FF656565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/>
      <diagonal/>
    </border>
    <border>
      <left style="thin">
        <color rgb="FF656565"/>
      </left>
      <right style="thin">
        <color rgb="FF656565"/>
      </right>
      <top style="hair">
        <color rgb="FF656565"/>
      </top>
      <bottom/>
      <diagonal/>
    </border>
    <border>
      <left style="thin">
        <color theme="1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rgb="FF656565"/>
      </left>
      <right style="thin">
        <color rgb="FF656565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rgb="FF656565"/>
      </top>
      <bottom style="thin">
        <color indexed="64"/>
      </bottom>
      <diagonal/>
    </border>
  </borders>
  <cellStyleXfs count="1">
    <xf numFmtId="0" fontId="0" fillId="0" borderId="0"/>
  </cellStyleXfs>
  <cellXfs count="432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 wrapText="1"/>
    </xf>
    <xf numFmtId="3" fontId="0" fillId="3" borderId="1" xfId="0" applyNumberFormat="1" applyFill="1" applyBorder="1" applyAlignment="1">
      <alignment horizontal="right" vertical="top" wrapText="1"/>
    </xf>
    <xf numFmtId="0" fontId="0" fillId="3" borderId="1" xfId="0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right" vertical="center" wrapText="1"/>
    </xf>
    <xf numFmtId="3" fontId="0" fillId="6" borderId="1" xfId="0" applyNumberForma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3" fontId="0" fillId="3" borderId="1" xfId="0" applyNumberForma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3" fontId="3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6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4" fillId="7" borderId="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top" wrapText="1"/>
    </xf>
    <xf numFmtId="0" fontId="6" fillId="7" borderId="7" xfId="0" applyFont="1" applyFill="1" applyBorder="1" applyAlignment="1">
      <alignment horizontal="center" vertical="top" wrapText="1"/>
    </xf>
    <xf numFmtId="0" fontId="7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left" vertical="center" wrapText="1"/>
    </xf>
    <xf numFmtId="0" fontId="4" fillId="8" borderId="19" xfId="0" applyFont="1" applyFill="1" applyBorder="1" applyAlignment="1">
      <alignment horizontal="center" vertical="center" wrapText="1"/>
    </xf>
    <xf numFmtId="3" fontId="4" fillId="8" borderId="19" xfId="0" applyNumberFormat="1" applyFont="1" applyFill="1" applyBorder="1" applyAlignment="1">
      <alignment horizontal="right" vertical="center" wrapText="1"/>
    </xf>
    <xf numFmtId="0" fontId="4" fillId="8" borderId="19" xfId="0" applyFont="1" applyFill="1" applyBorder="1" applyAlignment="1">
      <alignment horizontal="right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vertical="top"/>
    </xf>
    <xf numFmtId="0" fontId="7" fillId="0" borderId="19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center" vertical="center" wrapText="1"/>
    </xf>
    <xf numFmtId="3" fontId="7" fillId="0" borderId="19" xfId="0" applyNumberFormat="1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right" vertical="center" wrapText="1"/>
    </xf>
    <xf numFmtId="0" fontId="9" fillId="8" borderId="21" xfId="0" applyFont="1" applyFill="1" applyBorder="1" applyAlignment="1">
      <alignment vertical="top"/>
    </xf>
    <xf numFmtId="0" fontId="9" fillId="8" borderId="21" xfId="0" applyFont="1" applyFill="1" applyBorder="1" applyAlignment="1">
      <alignment horizontal="center" vertical="top"/>
    </xf>
    <xf numFmtId="3" fontId="9" fillId="8" borderId="21" xfId="0" applyNumberFormat="1" applyFont="1" applyFill="1" applyBorder="1" applyAlignment="1">
      <alignment horizontal="right" vertical="top"/>
    </xf>
    <xf numFmtId="0" fontId="9" fillId="8" borderId="22" xfId="0" applyFont="1" applyFill="1" applyBorder="1" applyAlignment="1">
      <alignment vertical="top"/>
    </xf>
    <xf numFmtId="0" fontId="9" fillId="0" borderId="23" xfId="0" applyFont="1" applyFill="1" applyBorder="1" applyAlignment="1">
      <alignment vertical="top"/>
    </xf>
    <xf numFmtId="0" fontId="9" fillId="0" borderId="23" xfId="0" applyFont="1" applyFill="1" applyBorder="1" applyAlignment="1">
      <alignment horizontal="center" vertical="top"/>
    </xf>
    <xf numFmtId="3" fontId="9" fillId="8" borderId="23" xfId="0" applyNumberFormat="1" applyFont="1" applyFill="1" applyBorder="1" applyAlignment="1">
      <alignment horizontal="right" vertical="top"/>
    </xf>
    <xf numFmtId="3" fontId="9" fillId="0" borderId="23" xfId="0" applyNumberFormat="1" applyFont="1" applyFill="1" applyBorder="1" applyAlignment="1">
      <alignment horizontal="right" vertical="top"/>
    </xf>
    <xf numFmtId="0" fontId="9" fillId="0" borderId="24" xfId="0" applyFont="1" applyFill="1" applyBorder="1" applyAlignment="1">
      <alignment vertical="top"/>
    </xf>
    <xf numFmtId="0" fontId="10" fillId="0" borderId="23" xfId="0" applyFont="1" applyFill="1" applyBorder="1" applyAlignment="1">
      <alignment vertical="top"/>
    </xf>
    <xf numFmtId="0" fontId="10" fillId="0" borderId="23" xfId="0" applyFont="1" applyFill="1" applyBorder="1" applyAlignment="1">
      <alignment horizontal="center" vertical="top"/>
    </xf>
    <xf numFmtId="3" fontId="10" fillId="8" borderId="23" xfId="0" applyNumberFormat="1" applyFont="1" applyFill="1" applyBorder="1" applyAlignment="1">
      <alignment horizontal="right" vertical="top"/>
    </xf>
    <xf numFmtId="3" fontId="10" fillId="0" borderId="23" xfId="0" applyNumberFormat="1" applyFont="1" applyFill="1" applyBorder="1" applyAlignment="1">
      <alignment horizontal="right" vertical="top"/>
    </xf>
    <xf numFmtId="0" fontId="10" fillId="0" borderId="24" xfId="0" applyFont="1" applyFill="1" applyBorder="1" applyAlignment="1">
      <alignment vertical="top"/>
    </xf>
    <xf numFmtId="0" fontId="7" fillId="0" borderId="14" xfId="0" applyFont="1" applyFill="1" applyBorder="1" applyAlignment="1">
      <alignment horizontal="left" vertical="top"/>
    </xf>
    <xf numFmtId="0" fontId="7" fillId="0" borderId="15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center" vertical="top" wrapText="1"/>
    </xf>
    <xf numFmtId="3" fontId="7" fillId="8" borderId="15" xfId="0" applyNumberFormat="1" applyFont="1" applyFill="1" applyBorder="1" applyAlignment="1">
      <alignment horizontal="right" vertical="top" wrapText="1"/>
    </xf>
    <xf numFmtId="3" fontId="7" fillId="0" borderId="15" xfId="0" applyNumberFormat="1" applyFont="1" applyFill="1" applyBorder="1" applyAlignment="1">
      <alignment horizontal="right" vertical="top" wrapText="1"/>
    </xf>
    <xf numFmtId="0" fontId="6" fillId="0" borderId="16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8" borderId="9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center" vertical="top" wrapText="1"/>
    </xf>
    <xf numFmtId="3" fontId="7" fillId="8" borderId="9" xfId="0" applyNumberFormat="1" applyFont="1" applyFill="1" applyBorder="1" applyAlignment="1">
      <alignment horizontal="right" vertical="top" wrapText="1"/>
    </xf>
    <xf numFmtId="3" fontId="7" fillId="0" borderId="9" xfId="0" applyNumberFormat="1" applyFont="1" applyFill="1" applyBorder="1" applyAlignment="1">
      <alignment horizontal="right" vertical="top" wrapText="1"/>
    </xf>
    <xf numFmtId="3" fontId="6" fillId="0" borderId="10" xfId="0" applyNumberFormat="1" applyFont="1" applyFill="1" applyBorder="1" applyAlignment="1">
      <alignment horizontal="right" vertical="top" wrapText="1"/>
    </xf>
    <xf numFmtId="0" fontId="7" fillId="0" borderId="25" xfId="0" applyFont="1" applyFill="1" applyBorder="1" applyAlignment="1">
      <alignment horizontal="center" vertical="top" wrapText="1"/>
    </xf>
    <xf numFmtId="0" fontId="7" fillId="0" borderId="26" xfId="0" applyFont="1" applyFill="1" applyBorder="1" applyAlignment="1">
      <alignment horizontal="left" vertical="top" wrapText="1"/>
    </xf>
    <xf numFmtId="0" fontId="7" fillId="0" borderId="26" xfId="0" applyFont="1" applyFill="1" applyBorder="1" applyAlignment="1">
      <alignment horizontal="center" vertical="top" wrapText="1"/>
    </xf>
    <xf numFmtId="3" fontId="7" fillId="8" borderId="26" xfId="0" applyNumberFormat="1" applyFont="1" applyFill="1" applyBorder="1" applyAlignment="1">
      <alignment horizontal="right" vertical="top" wrapText="1"/>
    </xf>
    <xf numFmtId="3" fontId="7" fillId="0" borderId="26" xfId="0" applyNumberFormat="1" applyFont="1" applyFill="1" applyBorder="1" applyAlignment="1">
      <alignment horizontal="right" vertical="top" wrapText="1"/>
    </xf>
    <xf numFmtId="3" fontId="6" fillId="0" borderId="27" xfId="0" applyNumberFormat="1" applyFont="1" applyFill="1" applyBorder="1" applyAlignment="1">
      <alignment horizontal="right" vertical="top" wrapText="1"/>
    </xf>
    <xf numFmtId="0" fontId="7" fillId="0" borderId="14" xfId="0" applyFont="1" applyFill="1" applyBorder="1" applyAlignment="1">
      <alignment horizontal="center" vertical="top" wrapText="1"/>
    </xf>
    <xf numFmtId="3" fontId="6" fillId="0" borderId="16" xfId="0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right" vertical="top" wrapText="1"/>
    </xf>
    <xf numFmtId="0" fontId="7" fillId="0" borderId="9" xfId="0" applyFont="1" applyFill="1" applyBorder="1" applyAlignment="1">
      <alignment horizontal="right" vertical="top" wrapText="1"/>
    </xf>
    <xf numFmtId="0" fontId="7" fillId="0" borderId="26" xfId="0" applyFont="1" applyFill="1" applyBorder="1" applyAlignment="1">
      <alignment horizontal="right" vertical="top" wrapText="1"/>
    </xf>
    <xf numFmtId="0" fontId="6" fillId="0" borderId="27" xfId="0" applyFont="1" applyFill="1" applyBorder="1" applyAlignment="1">
      <alignment horizontal="right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8" borderId="15" xfId="0" applyFont="1" applyFill="1" applyBorder="1" applyAlignment="1">
      <alignment horizontal="left" vertical="top" wrapText="1"/>
    </xf>
    <xf numFmtId="0" fontId="8" fillId="0" borderId="16" xfId="0" applyFont="1" applyFill="1" applyBorder="1" applyAlignment="1">
      <alignment horizontal="left" vertical="top" wrapText="1"/>
    </xf>
    <xf numFmtId="3" fontId="7" fillId="0" borderId="9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center" vertical="top"/>
    </xf>
    <xf numFmtId="3" fontId="7" fillId="8" borderId="9" xfId="0" applyNumberFormat="1" applyFont="1" applyFill="1" applyBorder="1" applyAlignment="1">
      <alignment horizontal="right" vertical="top"/>
    </xf>
    <xf numFmtId="3" fontId="7" fillId="0" borderId="9" xfId="0" applyNumberFormat="1" applyFont="1" applyFill="1" applyBorder="1" applyAlignment="1">
      <alignment horizontal="right" vertical="top"/>
    </xf>
    <xf numFmtId="3" fontId="6" fillId="0" borderId="10" xfId="0" applyNumberFormat="1" applyFont="1" applyFill="1" applyBorder="1" applyAlignment="1">
      <alignment horizontal="right" vertical="top"/>
    </xf>
    <xf numFmtId="0" fontId="7" fillId="0" borderId="11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2" xfId="0" quotePrefix="1" applyFont="1" applyFill="1" applyBorder="1" applyAlignment="1">
      <alignment horizontal="right" vertical="top" wrapText="1"/>
    </xf>
    <xf numFmtId="0" fontId="7" fillId="0" borderId="12" xfId="0" applyFont="1" applyFill="1" applyBorder="1" applyAlignment="1">
      <alignment horizontal="center" vertical="top" wrapText="1"/>
    </xf>
    <xf numFmtId="3" fontId="7" fillId="8" borderId="12" xfId="0" applyNumberFormat="1" applyFont="1" applyFill="1" applyBorder="1" applyAlignment="1">
      <alignment horizontal="right" vertical="top" wrapText="1"/>
    </xf>
    <xf numFmtId="3" fontId="7" fillId="8" borderId="12" xfId="0" quotePrefix="1" applyNumberFormat="1" applyFont="1" applyFill="1" applyBorder="1" applyAlignment="1">
      <alignment horizontal="right" vertical="top" wrapText="1"/>
    </xf>
    <xf numFmtId="3" fontId="7" fillId="0" borderId="12" xfId="0" applyNumberFormat="1" applyFont="1" applyFill="1" applyBorder="1" applyAlignment="1">
      <alignment horizontal="right" vertical="top" wrapText="1"/>
    </xf>
    <xf numFmtId="3" fontId="6" fillId="0" borderId="13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quotePrefix="1" applyFont="1" applyFill="1" applyBorder="1" applyAlignment="1">
      <alignment horizontal="right" vertical="top" wrapText="1"/>
    </xf>
    <xf numFmtId="3" fontId="6" fillId="0" borderId="0" xfId="0" applyNumberFormat="1" applyFont="1" applyFill="1" applyBorder="1" applyAlignment="1">
      <alignment horizontal="right" vertical="top" wrapText="1"/>
    </xf>
    <xf numFmtId="3" fontId="6" fillId="0" borderId="0" xfId="0" quotePrefix="1" applyNumberFormat="1" applyFont="1" applyFill="1" applyBorder="1" applyAlignment="1">
      <alignment horizontal="right" vertical="top" wrapText="1"/>
    </xf>
    <xf numFmtId="0" fontId="7" fillId="0" borderId="28" xfId="0" applyFont="1" applyFill="1" applyBorder="1" applyAlignment="1">
      <alignment horizontal="center" vertical="top" wrapText="1"/>
    </xf>
    <xf numFmtId="0" fontId="7" fillId="0" borderId="29" xfId="0" applyFont="1" applyFill="1" applyBorder="1" applyAlignment="1">
      <alignment horizontal="left" vertical="top" wrapText="1"/>
    </xf>
    <xf numFmtId="0" fontId="7" fillId="0" borderId="29" xfId="0" applyFont="1" applyFill="1" applyBorder="1" applyAlignment="1">
      <alignment horizontal="center" vertical="top" wrapText="1"/>
    </xf>
    <xf numFmtId="3" fontId="7" fillId="8" borderId="29" xfId="0" applyNumberFormat="1" applyFont="1" applyFill="1" applyBorder="1" applyAlignment="1">
      <alignment horizontal="right" vertical="top" wrapText="1"/>
    </xf>
    <xf numFmtId="3" fontId="7" fillId="8" borderId="29" xfId="0" quotePrefix="1" applyNumberFormat="1" applyFont="1" applyFill="1" applyBorder="1" applyAlignment="1">
      <alignment horizontal="right" vertical="top" wrapText="1"/>
    </xf>
    <xf numFmtId="0" fontId="7" fillId="0" borderId="29" xfId="0" applyFont="1" applyFill="1" applyBorder="1" applyAlignment="1">
      <alignment horizontal="right" vertical="top" wrapText="1"/>
    </xf>
    <xf numFmtId="0" fontId="6" fillId="0" borderId="30" xfId="0" applyFont="1" applyFill="1" applyBorder="1" applyAlignment="1">
      <alignment horizontal="right" vertical="top" wrapText="1"/>
    </xf>
    <xf numFmtId="0" fontId="7" fillId="0" borderId="31" xfId="0" applyFont="1" applyFill="1" applyBorder="1" applyAlignment="1">
      <alignment horizontal="center" vertical="center" wrapText="1"/>
    </xf>
    <xf numFmtId="0" fontId="4" fillId="8" borderId="32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center" vertical="center" wrapText="1"/>
    </xf>
    <xf numFmtId="0" fontId="4" fillId="8" borderId="33" xfId="0" applyFont="1" applyFill="1" applyBorder="1" applyAlignment="1">
      <alignment horizontal="left" vertical="top"/>
    </xf>
    <xf numFmtId="0" fontId="4" fillId="0" borderId="34" xfId="0" applyFont="1" applyFill="1" applyBorder="1" applyAlignment="1">
      <alignment horizontal="left" vertical="top"/>
    </xf>
    <xf numFmtId="0" fontId="4" fillId="0" borderId="34" xfId="0" applyFont="1" applyFill="1" applyBorder="1" applyAlignment="1">
      <alignment horizontal="center" vertical="top"/>
    </xf>
    <xf numFmtId="0" fontId="7" fillId="0" borderId="34" xfId="0" applyFont="1" applyFill="1" applyBorder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3" fontId="6" fillId="0" borderId="10" xfId="0" quotePrefix="1" applyNumberFormat="1" applyFont="1" applyFill="1" applyBorder="1" applyAlignment="1">
      <alignment horizontal="right" vertical="top" wrapText="1"/>
    </xf>
    <xf numFmtId="0" fontId="4" fillId="9" borderId="9" xfId="0" applyFont="1" applyFill="1" applyBorder="1" applyAlignment="1">
      <alignment horizontal="left" vertical="top" wrapText="1"/>
    </xf>
    <xf numFmtId="0" fontId="7" fillId="9" borderId="9" xfId="0" applyFont="1" applyFill="1" applyBorder="1" applyAlignment="1">
      <alignment horizontal="left" vertical="top" wrapText="1"/>
    </xf>
    <xf numFmtId="3" fontId="7" fillId="9" borderId="9" xfId="0" applyNumberFormat="1" applyFont="1" applyFill="1" applyBorder="1" applyAlignment="1">
      <alignment horizontal="center" vertical="top" wrapText="1"/>
    </xf>
    <xf numFmtId="0" fontId="7" fillId="9" borderId="9" xfId="0" applyFont="1" applyFill="1" applyBorder="1" applyAlignment="1">
      <alignment horizontal="center" vertical="top" wrapText="1"/>
    </xf>
    <xf numFmtId="3" fontId="12" fillId="9" borderId="9" xfId="0" applyNumberFormat="1" applyFont="1" applyFill="1" applyBorder="1" applyAlignment="1">
      <alignment horizontal="right" vertical="top" wrapText="1"/>
    </xf>
    <xf numFmtId="3" fontId="7" fillId="9" borderId="9" xfId="0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4" fillId="7" borderId="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top"/>
    </xf>
    <xf numFmtId="0" fontId="2" fillId="7" borderId="7" xfId="0" applyFont="1" applyFill="1" applyBorder="1" applyAlignment="1">
      <alignment horizontal="center" vertical="center" wrapText="1"/>
    </xf>
    <xf numFmtId="0" fontId="2" fillId="7" borderId="40" xfId="0" applyFont="1" applyFill="1" applyBorder="1" applyAlignment="1">
      <alignment horizontal="center" vertical="center" wrapText="1"/>
    </xf>
    <xf numFmtId="0" fontId="2" fillId="7" borderId="38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top" wrapText="1"/>
    </xf>
    <xf numFmtId="0" fontId="13" fillId="7" borderId="39" xfId="0" applyFont="1" applyFill="1" applyBorder="1" applyAlignment="1">
      <alignment horizontal="center" vertical="top" wrapText="1"/>
    </xf>
    <xf numFmtId="0" fontId="2" fillId="8" borderId="32" xfId="0" applyFont="1" applyFill="1" applyBorder="1" applyAlignment="1">
      <alignment horizontal="left" vertical="center"/>
    </xf>
    <xf numFmtId="0" fontId="2" fillId="8" borderId="19" xfId="0" applyFont="1" applyFill="1" applyBorder="1" applyAlignment="1">
      <alignment horizontal="left" vertical="center"/>
    </xf>
    <xf numFmtId="0" fontId="2" fillId="8" borderId="19" xfId="0" applyFont="1" applyFill="1" applyBorder="1" applyAlignment="1">
      <alignment horizontal="center" vertical="center"/>
    </xf>
    <xf numFmtId="3" fontId="2" fillId="8" borderId="19" xfId="0" applyNumberFormat="1" applyFont="1" applyFill="1" applyBorder="1" applyAlignment="1">
      <alignment horizontal="right" vertical="center"/>
    </xf>
    <xf numFmtId="0" fontId="2" fillId="8" borderId="19" xfId="0" applyFont="1" applyFill="1" applyBorder="1" applyAlignment="1">
      <alignment horizontal="right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left" vertical="center"/>
    </xf>
    <xf numFmtId="0" fontId="13" fillId="0" borderId="19" xfId="0" applyFont="1" applyFill="1" applyBorder="1" applyAlignment="1">
      <alignment horizontal="center" vertical="center"/>
    </xf>
    <xf numFmtId="3" fontId="13" fillId="0" borderId="19" xfId="0" applyNumberFormat="1" applyFont="1" applyFill="1" applyBorder="1" applyAlignment="1">
      <alignment horizontal="right" vertical="center"/>
    </xf>
    <xf numFmtId="0" fontId="13" fillId="0" borderId="19" xfId="0" applyFont="1" applyFill="1" applyBorder="1" applyAlignment="1">
      <alignment horizontal="right" vertical="center"/>
    </xf>
    <xf numFmtId="0" fontId="2" fillId="8" borderId="33" xfId="0" applyFont="1" applyFill="1" applyBorder="1" applyAlignment="1">
      <alignment horizontal="left" vertical="top"/>
    </xf>
    <xf numFmtId="0" fontId="14" fillId="8" borderId="21" xfId="0" applyFont="1" applyFill="1" applyBorder="1" applyAlignment="1">
      <alignment vertical="top"/>
    </xf>
    <xf numFmtId="0" fontId="14" fillId="8" borderId="21" xfId="0" applyFont="1" applyFill="1" applyBorder="1" applyAlignment="1">
      <alignment horizontal="center" vertical="top"/>
    </xf>
    <xf numFmtId="3" fontId="14" fillId="8" borderId="21" xfId="0" applyNumberFormat="1" applyFont="1" applyFill="1" applyBorder="1" applyAlignment="1">
      <alignment horizontal="right" vertical="top"/>
    </xf>
    <xf numFmtId="0" fontId="2" fillId="0" borderId="34" xfId="0" applyFont="1" applyFill="1" applyBorder="1" applyAlignment="1">
      <alignment horizontal="left" vertical="top"/>
    </xf>
    <xf numFmtId="0" fontId="14" fillId="0" borderId="23" xfId="0" applyFont="1" applyFill="1" applyBorder="1" applyAlignment="1">
      <alignment vertical="top"/>
    </xf>
    <xf numFmtId="0" fontId="14" fillId="0" borderId="23" xfId="0" applyFont="1" applyFill="1" applyBorder="1" applyAlignment="1">
      <alignment horizontal="center" vertical="top"/>
    </xf>
    <xf numFmtId="3" fontId="14" fillId="8" borderId="23" xfId="0" applyNumberFormat="1" applyFont="1" applyFill="1" applyBorder="1" applyAlignment="1">
      <alignment horizontal="right" vertical="top"/>
    </xf>
    <xf numFmtId="3" fontId="14" fillId="0" borderId="23" xfId="0" applyNumberFormat="1" applyFont="1" applyFill="1" applyBorder="1" applyAlignment="1">
      <alignment horizontal="right" vertical="top"/>
    </xf>
    <xf numFmtId="0" fontId="2" fillId="0" borderId="34" xfId="0" applyFont="1" applyFill="1" applyBorder="1" applyAlignment="1">
      <alignment horizontal="center" vertical="top"/>
    </xf>
    <xf numFmtId="0" fontId="13" fillId="0" borderId="34" xfId="0" applyFont="1" applyFill="1" applyBorder="1" applyAlignment="1">
      <alignment horizontal="center" vertical="top"/>
    </xf>
    <xf numFmtId="0" fontId="15" fillId="0" borderId="23" xfId="0" applyFont="1" applyFill="1" applyBorder="1" applyAlignment="1">
      <alignment vertical="top"/>
    </xf>
    <xf numFmtId="0" fontId="15" fillId="0" borderId="23" xfId="0" applyFont="1" applyFill="1" applyBorder="1" applyAlignment="1">
      <alignment horizontal="center" vertical="top"/>
    </xf>
    <xf numFmtId="3" fontId="15" fillId="8" borderId="23" xfId="0" applyNumberFormat="1" applyFont="1" applyFill="1" applyBorder="1" applyAlignment="1">
      <alignment horizontal="right" vertical="top"/>
    </xf>
    <xf numFmtId="3" fontId="15" fillId="0" borderId="23" xfId="0" applyNumberFormat="1" applyFont="1" applyFill="1" applyBorder="1" applyAlignment="1">
      <alignment horizontal="right" vertical="top"/>
    </xf>
    <xf numFmtId="0" fontId="13" fillId="0" borderId="14" xfId="0" applyFont="1" applyFill="1" applyBorder="1" applyAlignment="1">
      <alignment horizontal="left" vertical="top"/>
    </xf>
    <xf numFmtId="0" fontId="13" fillId="0" borderId="15" xfId="0" applyFont="1" applyFill="1" applyBorder="1" applyAlignment="1">
      <alignment horizontal="left" vertical="top"/>
    </xf>
    <xf numFmtId="0" fontId="13" fillId="0" borderId="15" xfId="0" applyFont="1" applyFill="1" applyBorder="1" applyAlignment="1">
      <alignment horizontal="center" vertical="top"/>
    </xf>
    <xf numFmtId="3" fontId="13" fillId="8" borderId="15" xfId="0" applyNumberFormat="1" applyFont="1" applyFill="1" applyBorder="1" applyAlignment="1">
      <alignment horizontal="right" vertical="top"/>
    </xf>
    <xf numFmtId="3" fontId="13" fillId="0" borderId="15" xfId="0" applyNumberFormat="1" applyFont="1" applyFill="1" applyBorder="1" applyAlignment="1">
      <alignment horizontal="right" vertical="top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center" vertical="top"/>
    </xf>
    <xf numFmtId="0" fontId="2" fillId="8" borderId="9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8" borderId="9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center" vertical="top"/>
    </xf>
    <xf numFmtId="0" fontId="13" fillId="0" borderId="9" xfId="0" applyFont="1" applyFill="1" applyBorder="1" applyAlignment="1">
      <alignment horizontal="left" vertical="top"/>
    </xf>
    <xf numFmtId="0" fontId="13" fillId="0" borderId="9" xfId="0" applyFont="1" applyFill="1" applyBorder="1" applyAlignment="1">
      <alignment horizontal="center" vertical="top"/>
    </xf>
    <xf numFmtId="3" fontId="13" fillId="8" borderId="9" xfId="0" applyNumberFormat="1" applyFont="1" applyFill="1" applyBorder="1" applyAlignment="1">
      <alignment horizontal="right" vertical="top"/>
    </xf>
    <xf numFmtId="3" fontId="13" fillId="0" borderId="9" xfId="0" applyNumberFormat="1" applyFont="1" applyFill="1" applyBorder="1" applyAlignment="1">
      <alignment horizontal="right" vertical="top"/>
    </xf>
    <xf numFmtId="0" fontId="13" fillId="8" borderId="8" xfId="0" applyFont="1" applyFill="1" applyBorder="1" applyAlignment="1">
      <alignment horizontal="center" vertical="top"/>
    </xf>
    <xf numFmtId="0" fontId="13" fillId="8" borderId="9" xfId="0" applyFont="1" applyFill="1" applyBorder="1" applyAlignment="1">
      <alignment horizontal="left" vertical="top"/>
    </xf>
    <xf numFmtId="0" fontId="13" fillId="8" borderId="9" xfId="0" quotePrefix="1" applyFont="1" applyFill="1" applyBorder="1" applyAlignment="1">
      <alignment horizontal="left" vertical="top"/>
    </xf>
    <xf numFmtId="0" fontId="13" fillId="8" borderId="9" xfId="0" applyFont="1" applyFill="1" applyBorder="1" applyAlignment="1">
      <alignment horizontal="center" vertical="top"/>
    </xf>
    <xf numFmtId="3" fontId="16" fillId="8" borderId="9" xfId="0" applyNumberFormat="1" applyFont="1" applyFill="1" applyBorder="1" applyAlignment="1">
      <alignment horizontal="right" vertical="top"/>
    </xf>
    <xf numFmtId="3" fontId="13" fillId="8" borderId="9" xfId="0" quotePrefix="1" applyNumberFormat="1" applyFont="1" applyFill="1" applyBorder="1" applyAlignment="1">
      <alignment horizontal="right" vertical="top"/>
    </xf>
    <xf numFmtId="0" fontId="2" fillId="9" borderId="9" xfId="0" applyFont="1" applyFill="1" applyBorder="1" applyAlignment="1">
      <alignment horizontal="left" vertical="top"/>
    </xf>
    <xf numFmtId="0" fontId="13" fillId="0" borderId="9" xfId="0" applyFont="1" applyFill="1" applyBorder="1" applyAlignment="1">
      <alignment horizontal="right" vertical="top"/>
    </xf>
    <xf numFmtId="3" fontId="13" fillId="0" borderId="9" xfId="0" applyNumberFormat="1" applyFont="1" applyFill="1" applyBorder="1" applyAlignment="1">
      <alignment horizontal="center" vertical="top"/>
    </xf>
    <xf numFmtId="3" fontId="13" fillId="8" borderId="9" xfId="0" applyNumberFormat="1" applyFont="1" applyFill="1" applyBorder="1" applyAlignment="1">
      <alignment horizontal="center" vertical="top"/>
    </xf>
    <xf numFmtId="0" fontId="13" fillId="0" borderId="11" xfId="0" applyFont="1" applyFill="1" applyBorder="1" applyAlignment="1">
      <alignment horizontal="center" vertical="top"/>
    </xf>
    <xf numFmtId="0" fontId="13" fillId="0" borderId="12" xfId="0" applyFont="1" applyFill="1" applyBorder="1" applyAlignment="1">
      <alignment horizontal="left" vertical="top"/>
    </xf>
    <xf numFmtId="0" fontId="13" fillId="0" borderId="12" xfId="0" quotePrefix="1" applyFont="1" applyFill="1" applyBorder="1" applyAlignment="1">
      <alignment horizontal="right" vertical="top"/>
    </xf>
    <xf numFmtId="0" fontId="13" fillId="0" borderId="12" xfId="0" applyFont="1" applyFill="1" applyBorder="1" applyAlignment="1">
      <alignment horizontal="center" vertical="top"/>
    </xf>
    <xf numFmtId="3" fontId="13" fillId="8" borderId="12" xfId="0" applyNumberFormat="1" applyFont="1" applyFill="1" applyBorder="1" applyAlignment="1">
      <alignment horizontal="right" vertical="top"/>
    </xf>
    <xf numFmtId="3" fontId="13" fillId="8" borderId="12" xfId="0" quotePrefix="1" applyNumberFormat="1" applyFont="1" applyFill="1" applyBorder="1" applyAlignment="1">
      <alignment horizontal="right" vertical="top"/>
    </xf>
    <xf numFmtId="3" fontId="13" fillId="0" borderId="12" xfId="0" applyNumberFormat="1" applyFont="1" applyFill="1" applyBorder="1" applyAlignment="1">
      <alignment horizontal="right" vertical="top"/>
    </xf>
    <xf numFmtId="0" fontId="13" fillId="0" borderId="9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left" vertical="top" wrapText="1" shrinkToFit="1"/>
    </xf>
    <xf numFmtId="3" fontId="4" fillId="0" borderId="9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4" fillId="7" borderId="7" xfId="0" applyFont="1" applyFill="1" applyBorder="1" applyAlignment="1">
      <alignment horizontal="center" vertical="center" wrapText="1"/>
    </xf>
    <xf numFmtId="3" fontId="9" fillId="8" borderId="43" xfId="0" applyNumberFormat="1" applyFont="1" applyFill="1" applyBorder="1" applyAlignment="1">
      <alignment horizontal="right" vertical="top"/>
    </xf>
    <xf numFmtId="0" fontId="3" fillId="0" borderId="23" xfId="0" applyFont="1" applyFill="1" applyBorder="1" applyAlignment="1">
      <alignment vertical="top"/>
    </xf>
    <xf numFmtId="0" fontId="4" fillId="0" borderId="9" xfId="0" applyFont="1" applyFill="1" applyBorder="1" applyAlignment="1">
      <alignment horizontal="left" vertical="top"/>
    </xf>
    <xf numFmtId="3" fontId="4" fillId="8" borderId="9" xfId="0" applyNumberFormat="1" applyFont="1" applyFill="1" applyBorder="1" applyAlignment="1">
      <alignment horizontal="right" vertical="top" wrapText="1"/>
    </xf>
    <xf numFmtId="3" fontId="4" fillId="0" borderId="9" xfId="0" applyNumberFormat="1" applyFont="1" applyFill="1" applyBorder="1" applyAlignment="1">
      <alignment horizontal="right" vertical="top" wrapText="1"/>
    </xf>
    <xf numFmtId="0" fontId="7" fillId="7" borderId="44" xfId="0" applyFont="1" applyFill="1" applyBorder="1" applyAlignment="1">
      <alignment horizontal="center" vertical="top" wrapText="1"/>
    </xf>
    <xf numFmtId="0" fontId="7" fillId="0" borderId="45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left" vertical="center"/>
    </xf>
    <xf numFmtId="0" fontId="8" fillId="8" borderId="1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left" vertical="top"/>
    </xf>
    <xf numFmtId="0" fontId="4" fillId="0" borderId="23" xfId="0" applyFont="1" applyFill="1" applyBorder="1" applyAlignment="1">
      <alignment horizontal="left" vertical="top"/>
    </xf>
    <xf numFmtId="0" fontId="4" fillId="0" borderId="23" xfId="0" applyFont="1" applyFill="1" applyBorder="1" applyAlignment="1">
      <alignment horizontal="center" vertical="top"/>
    </xf>
    <xf numFmtId="0" fontId="7" fillId="0" borderId="23" xfId="0" applyFont="1" applyFill="1" applyBorder="1" applyAlignment="1">
      <alignment horizontal="center" vertical="top"/>
    </xf>
    <xf numFmtId="0" fontId="7" fillId="0" borderId="46" xfId="0" applyFont="1" applyFill="1" applyBorder="1" applyAlignment="1">
      <alignment horizontal="left" vertical="top"/>
    </xf>
    <xf numFmtId="0" fontId="6" fillId="0" borderId="47" xfId="0" applyFont="1" applyFill="1" applyBorder="1" applyAlignment="1">
      <alignment horizontal="left" vertical="top" wrapText="1"/>
    </xf>
    <xf numFmtId="0" fontId="7" fillId="0" borderId="48" xfId="0" applyFont="1" applyFill="1" applyBorder="1" applyAlignment="1">
      <alignment horizontal="center" vertical="top" wrapText="1"/>
    </xf>
    <xf numFmtId="3" fontId="6" fillId="0" borderId="49" xfId="0" applyNumberFormat="1" applyFont="1" applyFill="1" applyBorder="1" applyAlignment="1">
      <alignment horizontal="right" vertical="top" wrapText="1"/>
    </xf>
    <xf numFmtId="0" fontId="7" fillId="0" borderId="48" xfId="0" applyFont="1" applyFill="1" applyBorder="1" applyAlignment="1">
      <alignment horizontal="center" vertical="top"/>
    </xf>
    <xf numFmtId="3" fontId="6" fillId="0" borderId="49" xfId="0" applyNumberFormat="1" applyFont="1" applyFill="1" applyBorder="1" applyAlignment="1">
      <alignment horizontal="right" vertical="top"/>
    </xf>
    <xf numFmtId="0" fontId="4" fillId="0" borderId="48" xfId="0" applyFont="1" applyFill="1" applyBorder="1" applyAlignment="1">
      <alignment horizontal="center" vertical="top" wrapText="1"/>
    </xf>
    <xf numFmtId="0" fontId="8" fillId="0" borderId="49" xfId="0" applyFont="1" applyFill="1" applyBorder="1" applyAlignment="1">
      <alignment horizontal="left" vertical="top" wrapText="1"/>
    </xf>
    <xf numFmtId="0" fontId="6" fillId="0" borderId="49" xfId="0" applyFont="1" applyFill="1" applyBorder="1" applyAlignment="1">
      <alignment horizontal="left" vertical="top" wrapText="1"/>
    </xf>
    <xf numFmtId="0" fontId="6" fillId="0" borderId="49" xfId="0" applyFont="1" applyFill="1" applyBorder="1" applyAlignment="1">
      <alignment horizontal="right" vertical="top" wrapText="1"/>
    </xf>
    <xf numFmtId="0" fontId="7" fillId="0" borderId="50" xfId="0" applyFont="1" applyFill="1" applyBorder="1" applyAlignment="1">
      <alignment horizontal="center" vertical="top" wrapText="1"/>
    </xf>
    <xf numFmtId="3" fontId="6" fillId="0" borderId="51" xfId="0" applyNumberFormat="1" applyFont="1" applyFill="1" applyBorder="1" applyAlignment="1">
      <alignment horizontal="right" vertical="top" wrapText="1"/>
    </xf>
    <xf numFmtId="0" fontId="7" fillId="0" borderId="46" xfId="0" applyFont="1" applyFill="1" applyBorder="1" applyAlignment="1">
      <alignment horizontal="center" vertical="top" wrapText="1"/>
    </xf>
    <xf numFmtId="3" fontId="6" fillId="0" borderId="47" xfId="0" applyNumberFormat="1" applyFont="1" applyFill="1" applyBorder="1" applyAlignment="1">
      <alignment horizontal="right" vertical="top" wrapText="1"/>
    </xf>
    <xf numFmtId="0" fontId="6" fillId="0" borderId="51" xfId="0" applyFont="1" applyFill="1" applyBorder="1" applyAlignment="1">
      <alignment horizontal="right" vertical="top" wrapText="1"/>
    </xf>
    <xf numFmtId="0" fontId="7" fillId="0" borderId="52" xfId="0" applyFont="1" applyFill="1" applyBorder="1" applyAlignment="1">
      <alignment horizontal="center" vertical="top" wrapText="1"/>
    </xf>
    <xf numFmtId="0" fontId="6" fillId="0" borderId="53" xfId="0" applyFont="1" applyFill="1" applyBorder="1" applyAlignment="1">
      <alignment horizontal="right" vertical="top" wrapText="1"/>
    </xf>
    <xf numFmtId="3" fontId="8" fillId="0" borderId="49" xfId="0" applyNumberFormat="1" applyFont="1" applyFill="1" applyBorder="1" applyAlignment="1">
      <alignment horizontal="right" vertical="top" wrapText="1"/>
    </xf>
    <xf numFmtId="0" fontId="4" fillId="0" borderId="46" xfId="0" applyFont="1" applyFill="1" applyBorder="1" applyAlignment="1">
      <alignment horizontal="center" vertical="top" wrapText="1"/>
    </xf>
    <xf numFmtId="0" fontId="8" fillId="0" borderId="47" xfId="0" applyFont="1" applyFill="1" applyBorder="1" applyAlignment="1">
      <alignment horizontal="left" vertical="top" wrapText="1"/>
    </xf>
    <xf numFmtId="3" fontId="6" fillId="0" borderId="49" xfId="0" quotePrefix="1" applyNumberFormat="1" applyFont="1" applyFill="1" applyBorder="1" applyAlignment="1">
      <alignment horizontal="right" vertical="top" wrapText="1"/>
    </xf>
    <xf numFmtId="0" fontId="4" fillId="0" borderId="46" xfId="0" applyFont="1" applyFill="1" applyBorder="1" applyAlignment="1">
      <alignment horizontal="center" vertical="top"/>
    </xf>
    <xf numFmtId="0" fontId="4" fillId="0" borderId="15" xfId="0" applyFont="1" applyFill="1" applyBorder="1" applyAlignment="1">
      <alignment horizontal="left" vertical="top"/>
    </xf>
    <xf numFmtId="0" fontId="4" fillId="0" borderId="15" xfId="0" applyFont="1" applyFill="1" applyBorder="1" applyAlignment="1">
      <alignment horizontal="center" vertical="top"/>
    </xf>
    <xf numFmtId="0" fontId="4" fillId="8" borderId="15" xfId="0" applyFont="1" applyFill="1" applyBorder="1" applyAlignment="1">
      <alignment horizontal="left" vertical="top"/>
    </xf>
    <xf numFmtId="3" fontId="4" fillId="0" borderId="15" xfId="0" applyNumberFormat="1" applyFont="1" applyFill="1" applyBorder="1" applyAlignment="1">
      <alignment horizontal="left" vertical="top"/>
    </xf>
    <xf numFmtId="0" fontId="8" fillId="0" borderId="47" xfId="0" applyFont="1" applyFill="1" applyBorder="1" applyAlignment="1">
      <alignment horizontal="left" vertical="top"/>
    </xf>
    <xf numFmtId="0" fontId="7" fillId="0" borderId="54" xfId="0" applyFont="1" applyFill="1" applyBorder="1" applyAlignment="1">
      <alignment horizontal="center" vertical="top" wrapText="1"/>
    </xf>
    <xf numFmtId="0" fontId="7" fillId="0" borderId="55" xfId="0" applyFont="1" applyFill="1" applyBorder="1" applyAlignment="1">
      <alignment horizontal="left" vertical="top" wrapText="1"/>
    </xf>
    <xf numFmtId="0" fontId="7" fillId="0" borderId="55" xfId="0" quotePrefix="1" applyFont="1" applyFill="1" applyBorder="1" applyAlignment="1">
      <alignment horizontal="right" vertical="top" wrapText="1"/>
    </xf>
    <xf numFmtId="0" fontId="7" fillId="0" borderId="55" xfId="0" applyFont="1" applyFill="1" applyBorder="1" applyAlignment="1">
      <alignment horizontal="center" vertical="top" wrapText="1"/>
    </xf>
    <xf numFmtId="3" fontId="7" fillId="8" borderId="55" xfId="0" applyNumberFormat="1" applyFont="1" applyFill="1" applyBorder="1" applyAlignment="1">
      <alignment horizontal="right" vertical="top" wrapText="1"/>
    </xf>
    <xf numFmtId="3" fontId="7" fillId="8" borderId="55" xfId="0" quotePrefix="1" applyNumberFormat="1" applyFont="1" applyFill="1" applyBorder="1" applyAlignment="1">
      <alignment horizontal="right" vertical="top" wrapText="1"/>
    </xf>
    <xf numFmtId="3" fontId="7" fillId="0" borderId="55" xfId="0" applyNumberFormat="1" applyFont="1" applyFill="1" applyBorder="1" applyAlignment="1">
      <alignment horizontal="right" vertical="top" wrapText="1"/>
    </xf>
    <xf numFmtId="3" fontId="6" fillId="0" borderId="56" xfId="0" applyNumberFormat="1" applyFont="1" applyFill="1" applyBorder="1" applyAlignment="1">
      <alignment horizontal="right" vertical="top" wrapText="1"/>
    </xf>
    <xf numFmtId="0" fontId="7" fillId="7" borderId="6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3" fontId="10" fillId="0" borderId="9" xfId="0" applyNumberFormat="1" applyFont="1" applyFill="1" applyBorder="1" applyAlignment="1">
      <alignment horizontal="right" vertical="top" wrapText="1"/>
    </xf>
    <xf numFmtId="0" fontId="6" fillId="0" borderId="17" xfId="0" applyFont="1" applyFill="1" applyBorder="1" applyAlignment="1">
      <alignment horizontal="center" vertical="center" wrapText="1"/>
    </xf>
    <xf numFmtId="0" fontId="7" fillId="7" borderId="64" xfId="0" applyFont="1" applyFill="1" applyBorder="1" applyAlignment="1">
      <alignment horizontal="center" vertical="top" wrapText="1"/>
    </xf>
    <xf numFmtId="0" fontId="6" fillId="7" borderId="64" xfId="0" applyFont="1" applyFill="1" applyBorder="1" applyAlignment="1">
      <alignment horizontal="center" vertical="top" wrapText="1"/>
    </xf>
    <xf numFmtId="3" fontId="7" fillId="8" borderId="19" xfId="0" applyNumberFormat="1" applyFont="1" applyFill="1" applyBorder="1" applyAlignment="1">
      <alignment horizontal="right" vertical="center" wrapText="1"/>
    </xf>
    <xf numFmtId="0" fontId="7" fillId="0" borderId="45" xfId="0" applyFont="1" applyFill="1" applyBorder="1" applyAlignment="1">
      <alignment horizontal="center" vertical="top" wrapText="1"/>
    </xf>
    <xf numFmtId="3" fontId="4" fillId="8" borderId="19" xfId="0" applyNumberFormat="1" applyFont="1" applyFill="1" applyBorder="1" applyAlignment="1">
      <alignment horizontal="right" vertical="top" wrapText="1"/>
    </xf>
    <xf numFmtId="3" fontId="7" fillId="8" borderId="19" xfId="0" applyNumberFormat="1" applyFont="1" applyFill="1" applyBorder="1" applyAlignment="1">
      <alignment horizontal="right" vertical="top" wrapText="1"/>
    </xf>
    <xf numFmtId="0" fontId="9" fillId="8" borderId="65" xfId="0" applyFont="1" applyFill="1" applyBorder="1" applyAlignment="1">
      <alignment horizontal="center" vertical="top"/>
    </xf>
    <xf numFmtId="0" fontId="9" fillId="0" borderId="66" xfId="0" applyFont="1" applyFill="1" applyBorder="1" applyAlignment="1">
      <alignment horizontal="center" vertical="top"/>
    </xf>
    <xf numFmtId="0" fontId="10" fillId="0" borderId="66" xfId="0" applyFont="1" applyFill="1" applyBorder="1" applyAlignment="1">
      <alignment horizontal="center" vertical="top"/>
    </xf>
    <xf numFmtId="0" fontId="7" fillId="0" borderId="67" xfId="0" applyFont="1" applyFill="1" applyBorder="1" applyAlignment="1">
      <alignment horizontal="center" vertical="top" wrapText="1"/>
    </xf>
    <xf numFmtId="0" fontId="7" fillId="0" borderId="68" xfId="0" applyFont="1" applyFill="1" applyBorder="1" applyAlignment="1">
      <alignment horizontal="center" vertical="top" wrapText="1"/>
    </xf>
    <xf numFmtId="0" fontId="7" fillId="0" borderId="68" xfId="0" applyFont="1" applyFill="1" applyBorder="1" applyAlignment="1">
      <alignment horizontal="center" vertical="top"/>
    </xf>
    <xf numFmtId="0" fontId="4" fillId="0" borderId="68" xfId="0" applyFont="1" applyFill="1" applyBorder="1" applyAlignment="1">
      <alignment horizontal="center" vertical="top" wrapText="1"/>
    </xf>
    <xf numFmtId="3" fontId="9" fillId="8" borderId="69" xfId="0" applyNumberFormat="1" applyFont="1" applyFill="1" applyBorder="1" applyAlignment="1">
      <alignment horizontal="right" vertical="top"/>
    </xf>
    <xf numFmtId="0" fontId="9" fillId="8" borderId="69" xfId="0" applyFont="1" applyFill="1" applyBorder="1" applyAlignment="1">
      <alignment horizontal="center" vertical="top"/>
    </xf>
    <xf numFmtId="3" fontId="9" fillId="0" borderId="69" xfId="0" applyNumberFormat="1" applyFont="1" applyFill="1" applyBorder="1" applyAlignment="1">
      <alignment horizontal="right" vertical="top"/>
    </xf>
    <xf numFmtId="0" fontId="9" fillId="0" borderId="69" xfId="0" applyFont="1" applyFill="1" applyBorder="1" applyAlignment="1">
      <alignment horizontal="center" vertical="top"/>
    </xf>
    <xf numFmtId="3" fontId="10" fillId="0" borderId="69" xfId="0" applyNumberFormat="1" applyFont="1" applyFill="1" applyBorder="1" applyAlignment="1">
      <alignment horizontal="right" vertical="top"/>
    </xf>
    <xf numFmtId="0" fontId="10" fillId="0" borderId="69" xfId="0" applyFont="1" applyFill="1" applyBorder="1" applyAlignment="1">
      <alignment horizontal="center" vertical="top"/>
    </xf>
    <xf numFmtId="0" fontId="3" fillId="0" borderId="69" xfId="0" applyFont="1" applyFill="1" applyBorder="1" applyAlignment="1">
      <alignment vertical="top"/>
    </xf>
    <xf numFmtId="0" fontId="3" fillId="0" borderId="69" xfId="0" applyFont="1" applyFill="1" applyBorder="1" applyAlignment="1">
      <alignment horizontal="center" vertical="top"/>
    </xf>
    <xf numFmtId="3" fontId="7" fillId="0" borderId="69" xfId="0" applyNumberFormat="1" applyFont="1" applyFill="1" applyBorder="1" applyAlignment="1">
      <alignment horizontal="right" vertical="top" wrapText="1"/>
    </xf>
    <xf numFmtId="0" fontId="7" fillId="0" borderId="69" xfId="0" applyFont="1" applyFill="1" applyBorder="1" applyAlignment="1">
      <alignment horizontal="center" vertical="top" wrapText="1"/>
    </xf>
    <xf numFmtId="38" fontId="7" fillId="0" borderId="69" xfId="0" applyNumberFormat="1" applyFont="1" applyFill="1" applyBorder="1" applyAlignment="1">
      <alignment horizontal="right" vertical="top" wrapText="1"/>
    </xf>
    <xf numFmtId="3" fontId="7" fillId="8" borderId="69" xfId="0" applyNumberFormat="1" applyFont="1" applyFill="1" applyBorder="1" applyAlignment="1">
      <alignment horizontal="right" vertical="top"/>
    </xf>
    <xf numFmtId="0" fontId="7" fillId="0" borderId="69" xfId="0" applyFont="1" applyFill="1" applyBorder="1" applyAlignment="1">
      <alignment horizontal="center" vertical="top"/>
    </xf>
    <xf numFmtId="38" fontId="7" fillId="8" borderId="69" xfId="0" applyNumberFormat="1" applyFont="1" applyFill="1" applyBorder="1" applyAlignment="1">
      <alignment horizontal="right" vertical="top"/>
    </xf>
    <xf numFmtId="0" fontId="4" fillId="8" borderId="69" xfId="0" applyFont="1" applyFill="1" applyBorder="1" applyAlignment="1">
      <alignment horizontal="left" vertical="top" wrapText="1"/>
    </xf>
    <xf numFmtId="0" fontId="4" fillId="0" borderId="69" xfId="0" applyFont="1" applyFill="1" applyBorder="1" applyAlignment="1">
      <alignment horizontal="center" vertical="top" wrapText="1"/>
    </xf>
    <xf numFmtId="38" fontId="4" fillId="8" borderId="69" xfId="0" applyNumberFormat="1" applyFont="1" applyFill="1" applyBorder="1" applyAlignment="1">
      <alignment horizontal="left" vertical="top" wrapText="1"/>
    </xf>
    <xf numFmtId="3" fontId="7" fillId="8" borderId="69" xfId="0" applyNumberFormat="1" applyFont="1" applyFill="1" applyBorder="1" applyAlignment="1">
      <alignment horizontal="right" vertical="top" wrapText="1"/>
    </xf>
    <xf numFmtId="38" fontId="7" fillId="8" borderId="69" xfId="0" applyNumberFormat="1" applyFont="1" applyFill="1" applyBorder="1" applyAlignment="1">
      <alignment horizontal="right" vertical="top" wrapText="1"/>
    </xf>
    <xf numFmtId="0" fontId="3" fillId="10" borderId="0" xfId="0" applyFont="1" applyFill="1" applyAlignment="1">
      <alignment vertical="top"/>
    </xf>
    <xf numFmtId="0" fontId="4" fillId="10" borderId="7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top" wrapText="1"/>
    </xf>
    <xf numFmtId="0" fontId="7" fillId="10" borderId="17" xfId="0" applyFont="1" applyFill="1" applyBorder="1" applyAlignment="1">
      <alignment horizontal="center" vertical="center" wrapText="1"/>
    </xf>
    <xf numFmtId="3" fontId="4" fillId="10" borderId="19" xfId="0" applyNumberFormat="1" applyFont="1" applyFill="1" applyBorder="1" applyAlignment="1">
      <alignment horizontal="right" vertical="center" wrapText="1"/>
    </xf>
    <xf numFmtId="3" fontId="7" fillId="10" borderId="19" xfId="0" applyNumberFormat="1" applyFont="1" applyFill="1" applyBorder="1" applyAlignment="1">
      <alignment horizontal="right" vertical="center" wrapText="1"/>
    </xf>
    <xf numFmtId="3" fontId="9" fillId="10" borderId="21" xfId="0" applyNumberFormat="1" applyFont="1" applyFill="1" applyBorder="1" applyAlignment="1">
      <alignment horizontal="right" vertical="top"/>
    </xf>
    <xf numFmtId="3" fontId="9" fillId="10" borderId="23" xfId="0" applyNumberFormat="1" applyFont="1" applyFill="1" applyBorder="1" applyAlignment="1">
      <alignment horizontal="right" vertical="top"/>
    </xf>
    <xf numFmtId="3" fontId="10" fillId="10" borderId="23" xfId="0" applyNumberFormat="1" applyFont="1" applyFill="1" applyBorder="1" applyAlignment="1">
      <alignment horizontal="right" vertical="top"/>
    </xf>
    <xf numFmtId="3" fontId="7" fillId="10" borderId="15" xfId="0" applyNumberFormat="1" applyFont="1" applyFill="1" applyBorder="1" applyAlignment="1">
      <alignment horizontal="right" vertical="top" wrapText="1"/>
    </xf>
    <xf numFmtId="0" fontId="4" fillId="10" borderId="9" xfId="0" applyFont="1" applyFill="1" applyBorder="1" applyAlignment="1">
      <alignment horizontal="left" vertical="top" wrapText="1"/>
    </xf>
    <xf numFmtId="3" fontId="7" fillId="10" borderId="9" xfId="0" applyNumberFormat="1" applyFont="1" applyFill="1" applyBorder="1" applyAlignment="1">
      <alignment horizontal="right" vertical="top" wrapText="1"/>
    </xf>
    <xf numFmtId="3" fontId="7" fillId="10" borderId="26" xfId="0" applyNumberFormat="1" applyFont="1" applyFill="1" applyBorder="1" applyAlignment="1">
      <alignment horizontal="right" vertical="top" wrapText="1"/>
    </xf>
    <xf numFmtId="0" fontId="4" fillId="10" borderId="15" xfId="0" applyFont="1" applyFill="1" applyBorder="1" applyAlignment="1">
      <alignment horizontal="left" vertical="top" wrapText="1"/>
    </xf>
    <xf numFmtId="3" fontId="12" fillId="10" borderId="9" xfId="0" applyNumberFormat="1" applyFont="1" applyFill="1" applyBorder="1" applyAlignment="1">
      <alignment horizontal="right" vertical="top" wrapText="1"/>
    </xf>
    <xf numFmtId="3" fontId="7" fillId="10" borderId="9" xfId="0" applyNumberFormat="1" applyFont="1" applyFill="1" applyBorder="1" applyAlignment="1">
      <alignment horizontal="right" vertical="top"/>
    </xf>
    <xf numFmtId="3" fontId="7" fillId="10" borderId="29" xfId="0" applyNumberFormat="1" applyFont="1" applyFill="1" applyBorder="1" applyAlignment="1">
      <alignment horizontal="right" vertical="top" wrapText="1"/>
    </xf>
    <xf numFmtId="3" fontId="7" fillId="10" borderId="12" xfId="0" applyNumberFormat="1" applyFont="1" applyFill="1" applyBorder="1" applyAlignment="1">
      <alignment horizontal="right" vertical="top" wrapText="1"/>
    </xf>
    <xf numFmtId="3" fontId="6" fillId="10" borderId="0" xfId="0" applyNumberFormat="1" applyFont="1" applyFill="1" applyBorder="1" applyAlignment="1">
      <alignment horizontal="right" vertical="top" wrapText="1"/>
    </xf>
    <xf numFmtId="0" fontId="7" fillId="0" borderId="70" xfId="0" applyFont="1" applyFill="1" applyBorder="1" applyAlignment="1">
      <alignment horizontal="center" vertical="top" wrapText="1"/>
    </xf>
    <xf numFmtId="0" fontId="7" fillId="0" borderId="71" xfId="0" applyFont="1" applyFill="1" applyBorder="1" applyAlignment="1">
      <alignment horizontal="left" vertical="top" wrapText="1"/>
    </xf>
    <xf numFmtId="0" fontId="7" fillId="0" borderId="71" xfId="0" applyFont="1" applyFill="1" applyBorder="1" applyAlignment="1">
      <alignment horizontal="center" vertical="top" wrapText="1"/>
    </xf>
    <xf numFmtId="0" fontId="6" fillId="0" borderId="72" xfId="0" applyFont="1" applyFill="1" applyBorder="1" applyAlignment="1">
      <alignment horizontal="left" vertical="top" wrapText="1"/>
    </xf>
    <xf numFmtId="0" fontId="7" fillId="8" borderId="45" xfId="0" applyFont="1" applyFill="1" applyBorder="1" applyAlignment="1">
      <alignment horizontal="center" vertical="center" wrapText="1"/>
    </xf>
    <xf numFmtId="3" fontId="4" fillId="8" borderId="15" xfId="0" applyNumberFormat="1" applyFont="1" applyFill="1" applyBorder="1" applyAlignment="1">
      <alignment horizontal="left" vertical="top"/>
    </xf>
    <xf numFmtId="3" fontId="6" fillId="8" borderId="0" xfId="0" applyNumberFormat="1" applyFont="1" applyFill="1" applyBorder="1" applyAlignment="1">
      <alignment horizontal="right" vertical="top" wrapText="1"/>
    </xf>
    <xf numFmtId="0" fontId="3" fillId="8" borderId="0" xfId="0" applyFont="1" applyFill="1" applyAlignment="1">
      <alignment horizontal="center" vertical="top"/>
    </xf>
    <xf numFmtId="0" fontId="11" fillId="8" borderId="0" xfId="0" applyFont="1" applyFill="1" applyAlignment="1">
      <alignment horizontal="center" vertical="top"/>
    </xf>
    <xf numFmtId="0" fontId="4" fillId="7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3" fontId="4" fillId="8" borderId="0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right" vertical="center" wrapText="1"/>
    </xf>
    <xf numFmtId="3" fontId="9" fillId="8" borderId="0" xfId="0" applyNumberFormat="1" applyFont="1" applyFill="1" applyBorder="1" applyAlignment="1">
      <alignment horizontal="right" vertical="top"/>
    </xf>
    <xf numFmtId="3" fontId="9" fillId="0" borderId="0" xfId="0" applyNumberFormat="1" applyFont="1" applyFill="1" applyBorder="1" applyAlignment="1">
      <alignment horizontal="right" vertical="top"/>
    </xf>
    <xf numFmtId="3" fontId="10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3" fontId="7" fillId="0" borderId="0" xfId="0" applyNumberFormat="1" applyFont="1" applyFill="1" applyBorder="1" applyAlignment="1">
      <alignment horizontal="right" vertical="top" wrapText="1"/>
    </xf>
    <xf numFmtId="3" fontId="7" fillId="8" borderId="0" xfId="0" applyNumberFormat="1" applyFont="1" applyFill="1" applyBorder="1" applyAlignment="1">
      <alignment horizontal="right" vertical="top"/>
    </xf>
    <xf numFmtId="0" fontId="4" fillId="8" borderId="0" xfId="0" applyFont="1" applyFill="1" applyBorder="1" applyAlignment="1">
      <alignment horizontal="left" vertical="top" wrapText="1"/>
    </xf>
    <xf numFmtId="3" fontId="7" fillId="8" borderId="0" xfId="0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center" vertical="top"/>
    </xf>
    <xf numFmtId="3" fontId="7" fillId="8" borderId="17" xfId="0" applyNumberFormat="1" applyFont="1" applyFill="1" applyBorder="1" applyAlignment="1">
      <alignment horizontal="right" vertical="top" wrapText="1"/>
    </xf>
    <xf numFmtId="3" fontId="7" fillId="8" borderId="73" xfId="0" applyNumberFormat="1" applyFont="1" applyFill="1" applyBorder="1" applyAlignment="1">
      <alignment horizontal="right" vertical="top" wrapText="1"/>
    </xf>
    <xf numFmtId="0" fontId="7" fillId="0" borderId="74" xfId="0" applyFont="1" applyFill="1" applyBorder="1" applyAlignment="1">
      <alignment horizontal="center" vertical="top" wrapText="1"/>
    </xf>
    <xf numFmtId="38" fontId="7" fillId="8" borderId="74" xfId="0" applyNumberFormat="1" applyFont="1" applyFill="1" applyBorder="1" applyAlignment="1">
      <alignment horizontal="right" vertical="top" wrapText="1"/>
    </xf>
    <xf numFmtId="3" fontId="7" fillId="8" borderId="75" xfId="0" applyNumberFormat="1" applyFont="1" applyFill="1" applyBorder="1" applyAlignment="1">
      <alignment horizontal="right" vertical="top" wrapText="1"/>
    </xf>
    <xf numFmtId="0" fontId="7" fillId="0" borderId="76" xfId="0" applyFont="1" applyFill="1" applyBorder="1" applyAlignment="1">
      <alignment horizontal="center" vertical="top" wrapText="1"/>
    </xf>
    <xf numFmtId="3" fontId="7" fillId="8" borderId="77" xfId="0" applyNumberFormat="1" applyFont="1" applyFill="1" applyBorder="1" applyAlignment="1">
      <alignment horizontal="right" vertical="top" wrapText="1"/>
    </xf>
    <xf numFmtId="0" fontId="7" fillId="0" borderId="77" xfId="0" applyFont="1" applyFill="1" applyBorder="1" applyAlignment="1">
      <alignment horizontal="center" vertical="top" wrapText="1"/>
    </xf>
    <xf numFmtId="38" fontId="7" fillId="8" borderId="77" xfId="0" applyNumberFormat="1" applyFont="1" applyFill="1" applyBorder="1" applyAlignment="1">
      <alignment horizontal="right" vertical="top" wrapText="1"/>
    </xf>
    <xf numFmtId="0" fontId="4" fillId="0" borderId="46" xfId="0" applyFont="1" applyFill="1" applyBorder="1" applyAlignment="1">
      <alignment horizontal="left" vertical="top"/>
    </xf>
    <xf numFmtId="38" fontId="10" fillId="0" borderId="69" xfId="0" applyNumberFormat="1" applyFont="1" applyFill="1" applyBorder="1" applyAlignment="1">
      <alignment horizontal="right" vertical="top"/>
    </xf>
    <xf numFmtId="0" fontId="7" fillId="0" borderId="79" xfId="0" applyFont="1" applyFill="1" applyBorder="1" applyAlignment="1">
      <alignment horizontal="center" vertical="top" wrapText="1"/>
    </xf>
    <xf numFmtId="3" fontId="7" fillId="8" borderId="71" xfId="0" applyNumberFormat="1" applyFont="1" applyFill="1" applyBorder="1" applyAlignment="1">
      <alignment horizontal="right" vertical="top" wrapText="1"/>
    </xf>
    <xf numFmtId="3" fontId="7" fillId="8" borderId="21" xfId="0" applyNumberFormat="1" applyFont="1" applyFill="1" applyBorder="1" applyAlignment="1">
      <alignment horizontal="right" vertical="top" wrapText="1"/>
    </xf>
    <xf numFmtId="0" fontId="7" fillId="0" borderId="80" xfId="0" applyFont="1" applyFill="1" applyBorder="1" applyAlignment="1">
      <alignment horizontal="center" vertical="top" wrapText="1"/>
    </xf>
    <xf numFmtId="38" fontId="7" fillId="8" borderId="80" xfId="0" applyNumberFormat="1" applyFont="1" applyFill="1" applyBorder="1" applyAlignment="1">
      <alignment horizontal="right" vertical="top" wrapText="1"/>
    </xf>
    <xf numFmtId="0" fontId="7" fillId="0" borderId="78" xfId="0" applyFont="1" applyFill="1" applyBorder="1" applyAlignment="1">
      <alignment horizontal="center" vertical="top" wrapText="1"/>
    </xf>
    <xf numFmtId="0" fontId="7" fillId="0" borderId="81" xfId="0" applyFont="1" applyFill="1" applyBorder="1" applyAlignment="1">
      <alignment horizontal="left" vertical="top" wrapText="1"/>
    </xf>
    <xf numFmtId="0" fontId="7" fillId="0" borderId="81" xfId="0" applyFont="1" applyFill="1" applyBorder="1" applyAlignment="1">
      <alignment horizontal="center" vertical="top" wrapText="1"/>
    </xf>
    <xf numFmtId="3" fontId="7" fillId="8" borderId="81" xfId="0" quotePrefix="1" applyNumberFormat="1" applyFont="1" applyFill="1" applyBorder="1" applyAlignment="1">
      <alignment horizontal="right" vertical="top" wrapText="1"/>
    </xf>
    <xf numFmtId="3" fontId="7" fillId="8" borderId="23" xfId="0" applyNumberFormat="1" applyFont="1" applyFill="1" applyBorder="1" applyAlignment="1">
      <alignment horizontal="right" vertical="top" wrapText="1"/>
    </xf>
    <xf numFmtId="38" fontId="7" fillId="8" borderId="82" xfId="0" applyNumberFormat="1" applyFont="1" applyFill="1" applyBorder="1" applyAlignment="1">
      <alignment horizontal="right" vertical="top" wrapText="1"/>
    </xf>
    <xf numFmtId="0" fontId="4" fillId="0" borderId="79" xfId="0" applyFont="1" applyFill="1" applyBorder="1" applyAlignment="1">
      <alignment horizontal="center" vertical="top" wrapText="1"/>
    </xf>
    <xf numFmtId="0" fontId="4" fillId="0" borderId="71" xfId="0" applyFont="1" applyFill="1" applyBorder="1" applyAlignment="1">
      <alignment horizontal="left" vertical="top" wrapText="1"/>
    </xf>
    <xf numFmtId="0" fontId="4" fillId="0" borderId="71" xfId="0" applyFont="1" applyFill="1" applyBorder="1" applyAlignment="1">
      <alignment horizontal="center" vertical="top" wrapText="1"/>
    </xf>
    <xf numFmtId="0" fontId="4" fillId="8" borderId="71" xfId="0" applyFont="1" applyFill="1" applyBorder="1" applyAlignment="1">
      <alignment horizontal="left" vertical="top" wrapText="1"/>
    </xf>
    <xf numFmtId="3" fontId="7" fillId="8" borderId="81" xfId="0" applyNumberFormat="1" applyFont="1" applyFill="1" applyBorder="1" applyAlignment="1">
      <alignment horizontal="right" vertical="top" wrapText="1"/>
    </xf>
    <xf numFmtId="0" fontId="7" fillId="0" borderId="82" xfId="0" applyFont="1" applyFill="1" applyBorder="1" applyAlignment="1">
      <alignment horizontal="center" vertical="top" wrapText="1"/>
    </xf>
    <xf numFmtId="0" fontId="4" fillId="0" borderId="78" xfId="0" applyFont="1" applyFill="1" applyBorder="1" applyAlignment="1">
      <alignment horizontal="center" vertical="top" wrapText="1"/>
    </xf>
    <xf numFmtId="0" fontId="4" fillId="0" borderId="81" xfId="0" applyFont="1" applyFill="1" applyBorder="1" applyAlignment="1">
      <alignment horizontal="left" vertical="top" wrapText="1"/>
    </xf>
    <xf numFmtId="0" fontId="4" fillId="0" borderId="81" xfId="0" applyFont="1" applyFill="1" applyBorder="1" applyAlignment="1">
      <alignment horizontal="center" vertical="top" wrapText="1"/>
    </xf>
    <xf numFmtId="0" fontId="4" fillId="8" borderId="81" xfId="0" applyFont="1" applyFill="1" applyBorder="1" applyAlignment="1">
      <alignment horizontal="left" vertical="top" wrapText="1"/>
    </xf>
    <xf numFmtId="38" fontId="7" fillId="8" borderId="83" xfId="0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6" fillId="7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3" fontId="6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left" vertical="top"/>
    </xf>
    <xf numFmtId="3" fontId="8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4" fillId="7" borderId="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top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center" vertical="center" wrapText="1"/>
    </xf>
    <xf numFmtId="0" fontId="2" fillId="7" borderId="41" xfId="0" applyFont="1" applyFill="1" applyBorder="1" applyAlignment="1">
      <alignment horizontal="center" vertical="center" wrapText="1"/>
    </xf>
    <xf numFmtId="0" fontId="2" fillId="7" borderId="42" xfId="0" applyFont="1" applyFill="1" applyBorder="1" applyAlignment="1">
      <alignment horizontal="center" vertical="center" wrapText="1"/>
    </xf>
    <xf numFmtId="0" fontId="2" fillId="7" borderId="36" xfId="0" applyFont="1" applyFill="1" applyBorder="1" applyAlignment="1">
      <alignment horizontal="center" vertical="center" wrapText="1"/>
    </xf>
    <xf numFmtId="0" fontId="2" fillId="7" borderId="37" xfId="0" applyFont="1" applyFill="1" applyBorder="1" applyAlignment="1">
      <alignment horizontal="center" vertical="center" wrapText="1"/>
    </xf>
    <xf numFmtId="0" fontId="4" fillId="7" borderId="35" xfId="0" applyFont="1" applyFill="1" applyBorder="1" applyAlignment="1">
      <alignment horizontal="center" vertical="center" wrapText="1"/>
    </xf>
    <xf numFmtId="0" fontId="4" fillId="7" borderId="57" xfId="0" applyFont="1" applyFill="1" applyBorder="1" applyAlignment="1">
      <alignment horizontal="center" vertical="center" wrapText="1"/>
    </xf>
    <xf numFmtId="0" fontId="4" fillId="7" borderId="44" xfId="0" applyFont="1" applyFill="1" applyBorder="1" applyAlignment="1">
      <alignment horizontal="center" vertical="center" wrapText="1"/>
    </xf>
    <xf numFmtId="0" fontId="4" fillId="7" borderId="39" xfId="0" applyFont="1" applyFill="1" applyBorder="1" applyAlignment="1">
      <alignment horizontal="center" vertical="center" wrapText="1"/>
    </xf>
    <xf numFmtId="0" fontId="4" fillId="7" borderId="61" xfId="0" applyFont="1" applyFill="1" applyBorder="1" applyAlignment="1">
      <alignment horizontal="center" vertical="center" wrapText="1"/>
    </xf>
    <xf numFmtId="0" fontId="4" fillId="7" borderId="58" xfId="0" applyFont="1" applyFill="1" applyBorder="1" applyAlignment="1">
      <alignment horizontal="center" vertical="center" wrapText="1"/>
    </xf>
    <xf numFmtId="0" fontId="4" fillId="7" borderId="63" xfId="0" applyFont="1" applyFill="1" applyBorder="1" applyAlignment="1">
      <alignment horizontal="center" vertical="center" wrapText="1"/>
    </xf>
    <xf numFmtId="0" fontId="4" fillId="7" borderId="40" xfId="0" applyFont="1" applyFill="1" applyBorder="1" applyAlignment="1">
      <alignment horizontal="center" vertical="center" wrapText="1"/>
    </xf>
    <xf numFmtId="0" fontId="4" fillId="7" borderId="59" xfId="0" applyFont="1" applyFill="1" applyBorder="1" applyAlignment="1">
      <alignment horizontal="center" vertical="center" wrapText="1"/>
    </xf>
    <xf numFmtId="0" fontId="4" fillId="7" borderId="60" xfId="0" applyFont="1" applyFill="1" applyBorder="1" applyAlignment="1">
      <alignment horizontal="center" vertical="center" wrapText="1"/>
    </xf>
    <xf numFmtId="0" fontId="4" fillId="7" borderId="44" xfId="0" applyFont="1" applyFill="1" applyBorder="1" applyAlignment="1">
      <alignment horizontal="center" vertical="top" wrapText="1"/>
    </xf>
    <xf numFmtId="0" fontId="4" fillId="7" borderId="39" xfId="0" applyFont="1" applyFill="1" applyBorder="1" applyAlignment="1">
      <alignment horizontal="center" vertical="top" wrapText="1"/>
    </xf>
    <xf numFmtId="0" fontId="4" fillId="7" borderId="35" xfId="0" applyFont="1" applyFill="1" applyBorder="1" applyAlignment="1">
      <alignment horizontal="center" vertical="center"/>
    </xf>
    <xf numFmtId="0" fontId="4" fillId="7" borderId="5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view="pageBreakPreview" topLeftCell="A73" zoomScale="130" zoomScaleNormal="130" zoomScaleSheetLayoutView="130" workbookViewId="0">
      <selection activeCell="O68" sqref="O68"/>
    </sheetView>
  </sheetViews>
  <sheetFormatPr defaultRowHeight="12" x14ac:dyDescent="0.25"/>
  <cols>
    <col min="1" max="1" width="3.5703125" style="20" customWidth="1"/>
    <col min="2" max="2" width="24.85546875" style="20" customWidth="1"/>
    <col min="3" max="3" width="16.7109375" style="20" customWidth="1"/>
    <col min="4" max="4" width="11.28515625" style="20" customWidth="1"/>
    <col min="5" max="5" width="8.28515625" style="20" customWidth="1"/>
    <col min="6" max="6" width="6.7109375" style="20" customWidth="1"/>
    <col min="7" max="7" width="8.28515625" style="22" customWidth="1"/>
    <col min="8" max="8" width="14.7109375" style="20" customWidth="1"/>
    <col min="9" max="9" width="7.28515625" style="22" customWidth="1"/>
    <col min="10" max="10" width="16.7109375" style="20" customWidth="1"/>
    <col min="11" max="12" width="14.7109375" style="20" customWidth="1"/>
    <col min="13" max="13" width="3.85546875" style="22" customWidth="1"/>
    <col min="14" max="14" width="14.85546875" style="20" customWidth="1"/>
    <col min="15" max="15" width="50.42578125" style="20" bestFit="1" customWidth="1"/>
    <col min="16" max="16" width="33.5703125" style="20" bestFit="1" customWidth="1"/>
    <col min="17" max="16384" width="9.140625" style="20"/>
  </cols>
  <sheetData>
    <row r="1" spans="1:14" ht="15.75" customHeight="1" x14ac:dyDescent="0.25">
      <c r="A1" s="390" t="s">
        <v>186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</row>
    <row r="2" spans="1:14" ht="15.75" customHeight="1" x14ac:dyDescent="0.25">
      <c r="A2" s="390" t="s">
        <v>1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</row>
    <row r="3" spans="1:14" x14ac:dyDescent="0.25">
      <c r="A3" s="21"/>
      <c r="K3" s="23"/>
    </row>
    <row r="4" spans="1:14" ht="12.75" x14ac:dyDescent="0.25">
      <c r="A4" s="391" t="s">
        <v>178</v>
      </c>
      <c r="B4" s="391"/>
      <c r="C4" s="24" t="s">
        <v>179</v>
      </c>
    </row>
    <row r="5" spans="1:14" ht="12.75" thickBot="1" x14ac:dyDescent="0.3">
      <c r="A5" s="25"/>
    </row>
    <row r="6" spans="1:14" s="26" customFormat="1" ht="13.5" thickBot="1" x14ac:dyDescent="0.3">
      <c r="A6" s="392" t="s">
        <v>3</v>
      </c>
      <c r="B6" s="392" t="s">
        <v>4</v>
      </c>
      <c r="C6" s="392" t="s">
        <v>5</v>
      </c>
      <c r="D6" s="392" t="s">
        <v>147</v>
      </c>
      <c r="E6" s="392"/>
      <c r="F6" s="392"/>
      <c r="G6" s="392"/>
      <c r="H6" s="392"/>
      <c r="I6" s="392" t="s">
        <v>7</v>
      </c>
      <c r="J6" s="392" t="s">
        <v>148</v>
      </c>
      <c r="K6" s="392" t="s">
        <v>149</v>
      </c>
      <c r="L6" s="392"/>
      <c r="M6" s="392"/>
      <c r="N6" s="392" t="s">
        <v>150</v>
      </c>
    </row>
    <row r="7" spans="1:14" s="26" customFormat="1" ht="51.75" thickBot="1" x14ac:dyDescent="0.3">
      <c r="A7" s="392"/>
      <c r="B7" s="392"/>
      <c r="C7" s="392"/>
      <c r="D7" s="27" t="s">
        <v>11</v>
      </c>
      <c r="E7" s="27" t="s">
        <v>12</v>
      </c>
      <c r="F7" s="27" t="s">
        <v>13</v>
      </c>
      <c r="G7" s="27" t="s">
        <v>14</v>
      </c>
      <c r="H7" s="27" t="s">
        <v>15</v>
      </c>
      <c r="I7" s="392"/>
      <c r="J7" s="392"/>
      <c r="K7" s="27" t="s">
        <v>16</v>
      </c>
      <c r="L7" s="27" t="s">
        <v>17</v>
      </c>
      <c r="M7" s="27" t="s">
        <v>18</v>
      </c>
      <c r="N7" s="392"/>
    </row>
    <row r="8" spans="1:14" ht="13.5" thickBot="1" x14ac:dyDescent="0.3">
      <c r="A8" s="28">
        <v>1</v>
      </c>
      <c r="B8" s="28">
        <v>2</v>
      </c>
      <c r="C8" s="28">
        <v>3</v>
      </c>
      <c r="D8" s="28">
        <v>4</v>
      </c>
      <c r="E8" s="28">
        <v>5</v>
      </c>
      <c r="F8" s="28">
        <v>6</v>
      </c>
      <c r="G8" s="28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9">
        <v>14</v>
      </c>
    </row>
    <row r="9" spans="1:14" ht="12.75" x14ac:dyDescent="0.25">
      <c r="A9" s="12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 s="37" customFormat="1" ht="12.75" x14ac:dyDescent="0.25">
      <c r="A10" s="121" t="s">
        <v>144</v>
      </c>
      <c r="B10" s="32"/>
      <c r="C10" s="33"/>
      <c r="D10" s="33"/>
      <c r="E10" s="33"/>
      <c r="F10" s="33"/>
      <c r="G10" s="33"/>
      <c r="H10" s="34">
        <f>SUM(H11:H12)</f>
        <v>12231443184</v>
      </c>
      <c r="I10" s="35"/>
      <c r="J10" s="34">
        <f>SUM(J11:J12)</f>
        <v>9468977584</v>
      </c>
      <c r="K10" s="34">
        <f t="shared" ref="K10:L10" si="0">SUM(K11:K12)</f>
        <v>7999833000</v>
      </c>
      <c r="L10" s="34">
        <f t="shared" si="0"/>
        <v>6197133752</v>
      </c>
      <c r="M10" s="33"/>
      <c r="N10" s="34">
        <f>SUM(N11:N12)</f>
        <v>12231443184</v>
      </c>
    </row>
    <row r="11" spans="1:14" ht="25.5" x14ac:dyDescent="0.25">
      <c r="A11" s="122" t="s">
        <v>33</v>
      </c>
      <c r="B11" s="38" t="s">
        <v>145</v>
      </c>
      <c r="C11" s="39"/>
      <c r="D11" s="39"/>
      <c r="E11" s="39"/>
      <c r="F11" s="39"/>
      <c r="G11" s="39"/>
      <c r="H11" s="40">
        <f>H15</f>
        <v>3457648184</v>
      </c>
      <c r="I11" s="40"/>
      <c r="J11" s="40">
        <f t="shared" ref="J11:L11" si="1">J15</f>
        <v>3457648184</v>
      </c>
      <c r="K11" s="40">
        <f t="shared" si="1"/>
        <v>3386341700</v>
      </c>
      <c r="L11" s="40">
        <f t="shared" si="1"/>
        <v>2889693938</v>
      </c>
      <c r="M11" s="39"/>
      <c r="N11" s="40">
        <f>N15</f>
        <v>3457648184</v>
      </c>
    </row>
    <row r="12" spans="1:14" ht="12.75" x14ac:dyDescent="0.25">
      <c r="A12" s="122" t="s">
        <v>35</v>
      </c>
      <c r="B12" s="38" t="s">
        <v>146</v>
      </c>
      <c r="C12" s="39"/>
      <c r="D12" s="39"/>
      <c r="E12" s="39"/>
      <c r="F12" s="39"/>
      <c r="G12" s="39"/>
      <c r="H12" s="40">
        <f>H20</f>
        <v>8773795000</v>
      </c>
      <c r="I12" s="40"/>
      <c r="J12" s="40">
        <f t="shared" ref="J12:L12" si="2">J20</f>
        <v>6011329400</v>
      </c>
      <c r="K12" s="40">
        <f t="shared" si="2"/>
        <v>4613491300</v>
      </c>
      <c r="L12" s="40">
        <f t="shared" si="2"/>
        <v>3307439814</v>
      </c>
      <c r="M12" s="39"/>
      <c r="N12" s="40">
        <f>N20</f>
        <v>8773795000</v>
      </c>
    </row>
    <row r="13" spans="1:14" ht="12.75" x14ac:dyDescent="0.25">
      <c r="A13" s="122"/>
      <c r="B13" s="38"/>
      <c r="C13" s="39"/>
      <c r="D13" s="39"/>
      <c r="E13" s="39"/>
      <c r="F13" s="39"/>
      <c r="G13" s="39"/>
      <c r="H13" s="40"/>
      <c r="I13" s="42"/>
      <c r="J13" s="40"/>
      <c r="K13" s="40"/>
      <c r="L13" s="40"/>
      <c r="M13" s="39"/>
      <c r="N13" s="40"/>
    </row>
    <row r="14" spans="1:14" s="37" customFormat="1" ht="12.75" x14ac:dyDescent="0.25">
      <c r="A14" s="123" t="s">
        <v>143</v>
      </c>
      <c r="B14" s="43"/>
      <c r="C14" s="43"/>
      <c r="D14" s="43"/>
      <c r="E14" s="44"/>
      <c r="F14" s="43"/>
      <c r="G14" s="43"/>
      <c r="H14" s="45">
        <f>H15+H20</f>
        <v>12231443184</v>
      </c>
      <c r="I14" s="45"/>
      <c r="J14" s="45">
        <f t="shared" ref="J14:L14" si="3">J15+J20</f>
        <v>9468977584</v>
      </c>
      <c r="K14" s="45">
        <f t="shared" si="3"/>
        <v>7999833000</v>
      </c>
      <c r="L14" s="45">
        <f t="shared" si="3"/>
        <v>6197133752</v>
      </c>
      <c r="M14" s="43"/>
      <c r="N14" s="45">
        <f>N15+N20</f>
        <v>12231443184</v>
      </c>
    </row>
    <row r="15" spans="1:14" ht="12.75" x14ac:dyDescent="0.25">
      <c r="A15" s="124" t="s">
        <v>145</v>
      </c>
      <c r="B15" s="47"/>
      <c r="C15" s="47"/>
      <c r="D15" s="47"/>
      <c r="E15" s="48"/>
      <c r="F15" s="47"/>
      <c r="G15" s="47"/>
      <c r="H15" s="49">
        <f>SUM(H17:H18)</f>
        <v>3457648184</v>
      </c>
      <c r="I15" s="50"/>
      <c r="J15" s="50">
        <f t="shared" ref="J15:L15" si="4">SUM(J17:J18)</f>
        <v>3457648184</v>
      </c>
      <c r="K15" s="50">
        <f t="shared" si="4"/>
        <v>3386341700</v>
      </c>
      <c r="L15" s="50">
        <f t="shared" si="4"/>
        <v>2889693938</v>
      </c>
      <c r="M15" s="47"/>
      <c r="N15" s="49">
        <f>SUM(N17:N18)</f>
        <v>3457648184</v>
      </c>
    </row>
    <row r="16" spans="1:14" ht="12.75" x14ac:dyDescent="0.25">
      <c r="A16" s="125" t="s">
        <v>33</v>
      </c>
      <c r="B16" s="47" t="s">
        <v>152</v>
      </c>
      <c r="C16" s="47"/>
      <c r="D16" s="47"/>
      <c r="E16" s="48"/>
      <c r="F16" s="47"/>
      <c r="G16" s="47"/>
      <c r="H16" s="49"/>
      <c r="I16" s="50"/>
      <c r="J16" s="50"/>
      <c r="K16" s="50"/>
      <c r="L16" s="50"/>
      <c r="M16" s="47"/>
      <c r="N16" s="49"/>
    </row>
    <row r="17" spans="1:14" ht="12.75" x14ac:dyDescent="0.25">
      <c r="A17" s="126" t="s">
        <v>19</v>
      </c>
      <c r="B17" s="52" t="s">
        <v>153</v>
      </c>
      <c r="C17" s="52"/>
      <c r="D17" s="52"/>
      <c r="E17" s="53"/>
      <c r="F17" s="52"/>
      <c r="G17" s="52"/>
      <c r="H17" s="54">
        <v>2485648184</v>
      </c>
      <c r="I17" s="55"/>
      <c r="J17" s="55">
        <v>2485648184</v>
      </c>
      <c r="K17" s="55">
        <v>2803141700</v>
      </c>
      <c r="L17" s="55">
        <v>2381443938</v>
      </c>
      <c r="M17" s="52"/>
      <c r="N17" s="54">
        <v>2485648184</v>
      </c>
    </row>
    <row r="18" spans="1:14" ht="12.75" x14ac:dyDescent="0.25">
      <c r="A18" s="126" t="s">
        <v>24</v>
      </c>
      <c r="B18" s="52" t="s">
        <v>154</v>
      </c>
      <c r="C18" s="52"/>
      <c r="D18" s="52"/>
      <c r="E18" s="53"/>
      <c r="F18" s="52"/>
      <c r="G18" s="52"/>
      <c r="H18" s="54">
        <v>972000000</v>
      </c>
      <c r="I18" s="55"/>
      <c r="J18" s="55">
        <v>972000000</v>
      </c>
      <c r="K18" s="55">
        <v>583200000</v>
      </c>
      <c r="L18" s="55">
        <v>508250000</v>
      </c>
      <c r="M18" s="52"/>
      <c r="N18" s="54">
        <v>972000000</v>
      </c>
    </row>
    <row r="19" spans="1:14" ht="12.75" x14ac:dyDescent="0.25">
      <c r="A19" s="126"/>
      <c r="B19" s="52"/>
      <c r="C19" s="52"/>
      <c r="D19" s="52"/>
      <c r="E19" s="53"/>
      <c r="F19" s="52"/>
      <c r="G19" s="52"/>
      <c r="H19" s="54"/>
      <c r="I19" s="55"/>
      <c r="J19" s="55"/>
      <c r="K19" s="55"/>
      <c r="L19" s="55"/>
      <c r="M19" s="52"/>
      <c r="N19" s="54"/>
    </row>
    <row r="20" spans="1:14" ht="12.75" x14ac:dyDescent="0.25">
      <c r="A20" s="57" t="s">
        <v>38</v>
      </c>
      <c r="B20" s="58"/>
      <c r="C20" s="58"/>
      <c r="D20" s="58"/>
      <c r="E20" s="58"/>
      <c r="F20" s="58"/>
      <c r="G20" s="59"/>
      <c r="H20" s="60">
        <f>SUM(H23:H78)</f>
        <v>8773795000</v>
      </c>
      <c r="I20" s="61"/>
      <c r="J20" s="61">
        <f>SUM(J23:J78)</f>
        <v>6011329400</v>
      </c>
      <c r="K20" s="61">
        <f t="shared" ref="K20:L20" si="5">SUM(K23:K76)</f>
        <v>4613491300</v>
      </c>
      <c r="L20" s="61">
        <f t="shared" si="5"/>
        <v>3307439814</v>
      </c>
      <c r="M20" s="59"/>
      <c r="N20" s="60">
        <f>SUM(N23:N78)</f>
        <v>8773795000</v>
      </c>
    </row>
    <row r="21" spans="1:14" ht="25.5" x14ac:dyDescent="0.25">
      <c r="A21" s="63" t="s">
        <v>19</v>
      </c>
      <c r="B21" s="64" t="s">
        <v>39</v>
      </c>
      <c r="C21" s="64"/>
      <c r="D21" s="64"/>
      <c r="E21" s="64"/>
      <c r="F21" s="64"/>
      <c r="G21" s="65"/>
      <c r="H21" s="66"/>
      <c r="I21" s="65"/>
      <c r="J21" s="209"/>
      <c r="K21" s="64"/>
      <c r="L21" s="64"/>
      <c r="M21" s="65"/>
      <c r="N21" s="66"/>
    </row>
    <row r="22" spans="1:14" ht="25.5" x14ac:dyDescent="0.25">
      <c r="A22" s="63" t="s">
        <v>33</v>
      </c>
      <c r="B22" s="64" t="s">
        <v>40</v>
      </c>
      <c r="C22" s="64"/>
      <c r="D22" s="64"/>
      <c r="E22" s="64"/>
      <c r="F22" s="64"/>
      <c r="G22" s="65"/>
      <c r="H22" s="66"/>
      <c r="I22" s="65"/>
      <c r="J22" s="64"/>
      <c r="K22" s="64"/>
      <c r="L22" s="64"/>
      <c r="M22" s="65"/>
      <c r="N22" s="66"/>
    </row>
    <row r="23" spans="1:14" ht="63.75" x14ac:dyDescent="0.25">
      <c r="A23" s="68" t="s">
        <v>19</v>
      </c>
      <c r="B23" s="69" t="s">
        <v>62</v>
      </c>
      <c r="C23" s="69" t="s">
        <v>63</v>
      </c>
      <c r="D23" s="69" t="s">
        <v>20</v>
      </c>
      <c r="E23" s="69" t="s">
        <v>21</v>
      </c>
      <c r="F23" s="70">
        <v>5</v>
      </c>
      <c r="G23" s="70" t="s">
        <v>37</v>
      </c>
      <c r="H23" s="71">
        <v>5000000</v>
      </c>
      <c r="I23" s="70" t="s">
        <v>23</v>
      </c>
      <c r="J23" s="71">
        <v>1500000</v>
      </c>
      <c r="K23" s="72">
        <v>1500000</v>
      </c>
      <c r="L23" s="72">
        <v>714800</v>
      </c>
      <c r="M23" s="70"/>
      <c r="N23" s="71">
        <v>5000000</v>
      </c>
    </row>
    <row r="24" spans="1:14" ht="76.5" x14ac:dyDescent="0.25">
      <c r="A24" s="63" t="s">
        <v>24</v>
      </c>
      <c r="B24" s="64" t="s">
        <v>34</v>
      </c>
      <c r="C24" s="64"/>
      <c r="D24" s="64"/>
      <c r="E24" s="64"/>
      <c r="F24" s="64"/>
      <c r="G24" s="65"/>
      <c r="H24" s="66"/>
      <c r="I24" s="65"/>
      <c r="J24" s="66"/>
      <c r="K24" s="64"/>
      <c r="L24" s="64"/>
      <c r="M24" s="65"/>
      <c r="N24" s="66"/>
    </row>
    <row r="25" spans="1:14" ht="25.5" x14ac:dyDescent="0.25">
      <c r="A25" s="63" t="s">
        <v>33</v>
      </c>
      <c r="B25" s="64" t="s">
        <v>44</v>
      </c>
      <c r="C25" s="64"/>
      <c r="D25" s="64"/>
      <c r="E25" s="64"/>
      <c r="F25" s="64"/>
      <c r="G25" s="65"/>
      <c r="H25" s="66"/>
      <c r="I25" s="65"/>
      <c r="J25" s="66"/>
      <c r="K25" s="64"/>
      <c r="L25" s="64"/>
      <c r="M25" s="65"/>
      <c r="N25" s="66"/>
    </row>
    <row r="26" spans="1:14" ht="51" x14ac:dyDescent="0.25">
      <c r="A26" s="74" t="s">
        <v>19</v>
      </c>
      <c r="B26" s="75" t="s">
        <v>64</v>
      </c>
      <c r="C26" s="75" t="s">
        <v>65</v>
      </c>
      <c r="D26" s="75" t="s">
        <v>20</v>
      </c>
      <c r="E26" s="75" t="s">
        <v>21</v>
      </c>
      <c r="F26" s="76">
        <v>12</v>
      </c>
      <c r="G26" s="76" t="s">
        <v>41</v>
      </c>
      <c r="H26" s="77">
        <v>130000000</v>
      </c>
      <c r="I26" s="76" t="s">
        <v>23</v>
      </c>
      <c r="J26" s="77">
        <v>128820000</v>
      </c>
      <c r="K26" s="78">
        <v>39600000</v>
      </c>
      <c r="L26" s="78">
        <v>25853240</v>
      </c>
      <c r="M26" s="76"/>
      <c r="N26" s="77">
        <v>130000000</v>
      </c>
    </row>
    <row r="27" spans="1:14" ht="63.75" x14ac:dyDescent="0.25">
      <c r="A27" s="80" t="s">
        <v>24</v>
      </c>
      <c r="B27" s="58" t="s">
        <v>59</v>
      </c>
      <c r="C27" s="58" t="s">
        <v>66</v>
      </c>
      <c r="D27" s="58" t="s">
        <v>20</v>
      </c>
      <c r="E27" s="58" t="s">
        <v>21</v>
      </c>
      <c r="F27" s="59">
        <v>12</v>
      </c>
      <c r="G27" s="59" t="s">
        <v>41</v>
      </c>
      <c r="H27" s="60">
        <v>75000000</v>
      </c>
      <c r="I27" s="59" t="s">
        <v>23</v>
      </c>
      <c r="J27" s="60">
        <v>72000000</v>
      </c>
      <c r="K27" s="61">
        <v>76217000</v>
      </c>
      <c r="L27" s="61">
        <v>49669629</v>
      </c>
      <c r="M27" s="59"/>
      <c r="N27" s="60">
        <v>75000000</v>
      </c>
    </row>
    <row r="28" spans="1:14" ht="25.5" x14ac:dyDescent="0.25">
      <c r="A28" s="68" t="s">
        <v>26</v>
      </c>
      <c r="B28" s="69" t="s">
        <v>45</v>
      </c>
      <c r="C28" s="69" t="s">
        <v>194</v>
      </c>
      <c r="D28" s="69" t="s">
        <v>20</v>
      </c>
      <c r="E28" s="69" t="s">
        <v>21</v>
      </c>
      <c r="F28" s="70">
        <v>12</v>
      </c>
      <c r="G28" s="70" t="s">
        <v>41</v>
      </c>
      <c r="H28" s="71">
        <v>23900000</v>
      </c>
      <c r="I28" s="70" t="s">
        <v>23</v>
      </c>
      <c r="J28" s="71">
        <v>95000000</v>
      </c>
      <c r="K28" s="72">
        <v>25000000</v>
      </c>
      <c r="L28" s="72">
        <v>24799100</v>
      </c>
      <c r="M28" s="70"/>
      <c r="N28" s="71">
        <v>23900000</v>
      </c>
    </row>
    <row r="29" spans="1:14" ht="25.5" x14ac:dyDescent="0.25">
      <c r="A29" s="68" t="s">
        <v>27</v>
      </c>
      <c r="B29" s="69" t="s">
        <v>46</v>
      </c>
      <c r="C29" s="69" t="s">
        <v>56</v>
      </c>
      <c r="D29" s="69" t="s">
        <v>20</v>
      </c>
      <c r="E29" s="69" t="s">
        <v>21</v>
      </c>
      <c r="F29" s="70">
        <v>12</v>
      </c>
      <c r="G29" s="70" t="s">
        <v>41</v>
      </c>
      <c r="H29" s="71">
        <v>17000000</v>
      </c>
      <c r="I29" s="70" t="s">
        <v>23</v>
      </c>
      <c r="J29" s="71">
        <v>17000000</v>
      </c>
      <c r="K29" s="72">
        <v>17000000</v>
      </c>
      <c r="L29" s="72">
        <v>16454500</v>
      </c>
      <c r="M29" s="70"/>
      <c r="N29" s="71">
        <v>17000000</v>
      </c>
    </row>
    <row r="30" spans="1:14" ht="38.25" x14ac:dyDescent="0.25">
      <c r="A30" s="68" t="s">
        <v>28</v>
      </c>
      <c r="B30" s="69" t="s">
        <v>47</v>
      </c>
      <c r="C30" s="69" t="s">
        <v>68</v>
      </c>
      <c r="D30" s="69" t="s">
        <v>20</v>
      </c>
      <c r="E30" s="69" t="s">
        <v>21</v>
      </c>
      <c r="F30" s="70">
        <v>12</v>
      </c>
      <c r="G30" s="70" t="s">
        <v>41</v>
      </c>
      <c r="H30" s="71">
        <v>25000000</v>
      </c>
      <c r="I30" s="70" t="s">
        <v>23</v>
      </c>
      <c r="J30" s="71">
        <v>25000000</v>
      </c>
      <c r="K30" s="72">
        <v>25000000</v>
      </c>
      <c r="L30" s="72">
        <v>14566350</v>
      </c>
      <c r="M30" s="70"/>
      <c r="N30" s="71">
        <v>25000000</v>
      </c>
    </row>
    <row r="31" spans="1:14" ht="63.75" x14ac:dyDescent="0.25">
      <c r="A31" s="68" t="s">
        <v>29</v>
      </c>
      <c r="B31" s="69" t="s">
        <v>60</v>
      </c>
      <c r="C31" s="69" t="s">
        <v>69</v>
      </c>
      <c r="D31" s="69" t="s">
        <v>20</v>
      </c>
      <c r="E31" s="69" t="s">
        <v>21</v>
      </c>
      <c r="F31" s="70">
        <v>12</v>
      </c>
      <c r="G31" s="70" t="s">
        <v>41</v>
      </c>
      <c r="H31" s="71">
        <v>7000000</v>
      </c>
      <c r="I31" s="70" t="s">
        <v>23</v>
      </c>
      <c r="J31" s="71">
        <v>7000000</v>
      </c>
      <c r="K31" s="72">
        <v>2500000</v>
      </c>
      <c r="L31" s="72">
        <v>2494000</v>
      </c>
      <c r="M31" s="70"/>
      <c r="N31" s="71">
        <v>7000000</v>
      </c>
    </row>
    <row r="32" spans="1:14" ht="51" x14ac:dyDescent="0.25">
      <c r="A32" s="68" t="s">
        <v>30</v>
      </c>
      <c r="B32" s="69" t="s">
        <v>70</v>
      </c>
      <c r="C32" s="69" t="s">
        <v>71</v>
      </c>
      <c r="D32" s="69" t="s">
        <v>20</v>
      </c>
      <c r="E32" s="69" t="s">
        <v>21</v>
      </c>
      <c r="F32" s="70">
        <v>12</v>
      </c>
      <c r="G32" s="70" t="s">
        <v>41</v>
      </c>
      <c r="H32" s="71">
        <v>3500000</v>
      </c>
      <c r="I32" s="70" t="s">
        <v>23</v>
      </c>
      <c r="J32" s="71">
        <v>3000000</v>
      </c>
      <c r="K32" s="72">
        <v>3000000</v>
      </c>
      <c r="L32" s="72">
        <v>2925000</v>
      </c>
      <c r="M32" s="70"/>
      <c r="N32" s="71">
        <v>3500000</v>
      </c>
    </row>
    <row r="33" spans="1:16" ht="51" x14ac:dyDescent="0.25">
      <c r="A33" s="68" t="s">
        <v>31</v>
      </c>
      <c r="B33" s="69" t="s">
        <v>72</v>
      </c>
      <c r="C33" s="69" t="s">
        <v>73</v>
      </c>
      <c r="D33" s="69" t="s">
        <v>20</v>
      </c>
      <c r="E33" s="69" t="s">
        <v>21</v>
      </c>
      <c r="F33" s="70">
        <v>12</v>
      </c>
      <c r="G33" s="70" t="s">
        <v>41</v>
      </c>
      <c r="H33" s="71">
        <v>30000000</v>
      </c>
      <c r="I33" s="70" t="s">
        <v>23</v>
      </c>
      <c r="J33" s="71">
        <v>30000000</v>
      </c>
      <c r="K33" s="72">
        <v>24996000</v>
      </c>
      <c r="L33" s="72">
        <v>21703800</v>
      </c>
      <c r="M33" s="70"/>
      <c r="N33" s="71">
        <v>30000000</v>
      </c>
    </row>
    <row r="34" spans="1:16" ht="63.75" x14ac:dyDescent="0.25">
      <c r="A34" s="68" t="s">
        <v>32</v>
      </c>
      <c r="B34" s="69" t="s">
        <v>74</v>
      </c>
      <c r="C34" s="69" t="s">
        <v>75</v>
      </c>
      <c r="D34" s="69" t="s">
        <v>20</v>
      </c>
      <c r="E34" s="69" t="s">
        <v>21</v>
      </c>
      <c r="F34" s="70">
        <v>12</v>
      </c>
      <c r="G34" s="70" t="s">
        <v>41</v>
      </c>
      <c r="H34" s="71">
        <v>80000000</v>
      </c>
      <c r="I34" s="70" t="s">
        <v>23</v>
      </c>
      <c r="J34" s="71">
        <v>80000000</v>
      </c>
      <c r="K34" s="72">
        <v>162140000</v>
      </c>
      <c r="L34" s="72">
        <v>150220275</v>
      </c>
      <c r="M34" s="70"/>
      <c r="N34" s="71">
        <v>80000000</v>
      </c>
    </row>
    <row r="35" spans="1:16" ht="63.75" x14ac:dyDescent="0.25">
      <c r="A35" s="68" t="s">
        <v>48</v>
      </c>
      <c r="B35" s="69" t="s">
        <v>76</v>
      </c>
      <c r="C35" s="69" t="s">
        <v>77</v>
      </c>
      <c r="D35" s="69" t="s">
        <v>20</v>
      </c>
      <c r="E35" s="69" t="s">
        <v>21</v>
      </c>
      <c r="F35" s="70">
        <v>12</v>
      </c>
      <c r="G35" s="70" t="s">
        <v>41</v>
      </c>
      <c r="H35" s="71">
        <v>10000000</v>
      </c>
      <c r="I35" s="70" t="s">
        <v>23</v>
      </c>
      <c r="J35" s="71">
        <v>10000000</v>
      </c>
      <c r="K35" s="72">
        <v>6500000</v>
      </c>
      <c r="L35" s="72">
        <v>6495000</v>
      </c>
      <c r="M35" s="70"/>
      <c r="N35" s="71">
        <v>10000000</v>
      </c>
    </row>
    <row r="36" spans="1:16" ht="63.75" x14ac:dyDescent="0.25">
      <c r="A36" s="74" t="s">
        <v>49</v>
      </c>
      <c r="B36" s="75" t="s">
        <v>78</v>
      </c>
      <c r="C36" s="75" t="s">
        <v>195</v>
      </c>
      <c r="D36" s="75" t="s">
        <v>20</v>
      </c>
      <c r="E36" s="75" t="s">
        <v>21</v>
      </c>
      <c r="F36" s="76">
        <v>12</v>
      </c>
      <c r="G36" s="76" t="s">
        <v>41</v>
      </c>
      <c r="H36" s="77">
        <v>216100000</v>
      </c>
      <c r="I36" s="76" t="s">
        <v>23</v>
      </c>
      <c r="J36" s="77">
        <v>168200000</v>
      </c>
      <c r="K36" s="78">
        <v>15000000</v>
      </c>
      <c r="L36" s="78">
        <v>13963500</v>
      </c>
      <c r="M36" s="76"/>
      <c r="N36" s="77">
        <v>216100000</v>
      </c>
    </row>
    <row r="37" spans="1:16" ht="38.25" x14ac:dyDescent="0.25">
      <c r="A37" s="83" t="s">
        <v>35</v>
      </c>
      <c r="B37" s="84" t="s">
        <v>50</v>
      </c>
      <c r="C37" s="84"/>
      <c r="D37" s="84"/>
      <c r="E37" s="84"/>
      <c r="F37" s="84"/>
      <c r="G37" s="90"/>
      <c r="H37" s="91"/>
      <c r="I37" s="90"/>
      <c r="J37" s="91"/>
      <c r="K37" s="84"/>
      <c r="L37" s="84"/>
      <c r="M37" s="90"/>
      <c r="N37" s="91"/>
    </row>
    <row r="38" spans="1:16" ht="38.25" x14ac:dyDescent="0.25">
      <c r="A38" s="68" t="s">
        <v>19</v>
      </c>
      <c r="B38" s="69" t="s">
        <v>57</v>
      </c>
      <c r="C38" s="69" t="s">
        <v>57</v>
      </c>
      <c r="D38" s="69" t="s">
        <v>20</v>
      </c>
      <c r="E38" s="69" t="s">
        <v>21</v>
      </c>
      <c r="F38" s="70">
        <v>3</v>
      </c>
      <c r="G38" s="70" t="s">
        <v>25</v>
      </c>
      <c r="H38" s="71">
        <v>100000000</v>
      </c>
      <c r="I38" s="70" t="s">
        <v>23</v>
      </c>
      <c r="J38" s="71">
        <v>855276400</v>
      </c>
      <c r="K38" s="72">
        <v>158250000</v>
      </c>
      <c r="L38" s="72">
        <v>156147500</v>
      </c>
      <c r="M38" s="70"/>
      <c r="N38" s="71">
        <v>100000000</v>
      </c>
      <c r="O38" s="82" t="s">
        <v>202</v>
      </c>
    </row>
    <row r="39" spans="1:16" ht="25.5" x14ac:dyDescent="0.25">
      <c r="A39" s="68" t="s">
        <v>24</v>
      </c>
      <c r="B39" s="69" t="s">
        <v>51</v>
      </c>
      <c r="C39" s="69" t="s">
        <v>58</v>
      </c>
      <c r="D39" s="69" t="s">
        <v>20</v>
      </c>
      <c r="E39" s="69" t="s">
        <v>21</v>
      </c>
      <c r="F39" s="70">
        <v>12</v>
      </c>
      <c r="G39" s="70" t="s">
        <v>41</v>
      </c>
      <c r="H39" s="71">
        <v>40000000</v>
      </c>
      <c r="I39" s="70" t="s">
        <v>23</v>
      </c>
      <c r="J39" s="71">
        <v>40000000</v>
      </c>
      <c r="K39" s="72">
        <v>20000000</v>
      </c>
      <c r="L39" s="72">
        <v>13370250</v>
      </c>
      <c r="M39" s="70"/>
      <c r="N39" s="71">
        <v>40000000</v>
      </c>
    </row>
    <row r="40" spans="1:16" ht="38.25" x14ac:dyDescent="0.25">
      <c r="A40" s="68" t="s">
        <v>26</v>
      </c>
      <c r="B40" s="69" t="s">
        <v>52</v>
      </c>
      <c r="C40" s="69" t="s">
        <v>80</v>
      </c>
      <c r="D40" s="69" t="s">
        <v>20</v>
      </c>
      <c r="E40" s="69" t="s">
        <v>21</v>
      </c>
      <c r="F40" s="70">
        <v>12</v>
      </c>
      <c r="G40" s="70" t="s">
        <v>41</v>
      </c>
      <c r="H40" s="71">
        <v>30000000</v>
      </c>
      <c r="I40" s="70" t="s">
        <v>23</v>
      </c>
      <c r="J40" s="71">
        <v>29100000</v>
      </c>
      <c r="K40" s="72">
        <v>25000000</v>
      </c>
      <c r="L40" s="72">
        <v>17742500</v>
      </c>
      <c r="M40" s="70"/>
      <c r="N40" s="71">
        <v>30000000</v>
      </c>
    </row>
    <row r="41" spans="1:16" ht="25.5" x14ac:dyDescent="0.25">
      <c r="A41" s="68" t="s">
        <v>27</v>
      </c>
      <c r="B41" s="69" t="s">
        <v>81</v>
      </c>
      <c r="C41" s="69" t="s">
        <v>82</v>
      </c>
      <c r="D41" s="69" t="s">
        <v>20</v>
      </c>
      <c r="E41" s="69" t="s">
        <v>21</v>
      </c>
      <c r="F41" s="70">
        <v>12</v>
      </c>
      <c r="G41" s="70" t="s">
        <v>41</v>
      </c>
      <c r="H41" s="71">
        <v>2500000</v>
      </c>
      <c r="I41" s="70" t="s">
        <v>23</v>
      </c>
      <c r="J41" s="71">
        <v>2500000</v>
      </c>
      <c r="K41" s="72">
        <v>2500000</v>
      </c>
      <c r="L41" s="72">
        <v>0</v>
      </c>
      <c r="M41" s="70"/>
      <c r="N41" s="71">
        <v>2500000</v>
      </c>
    </row>
    <row r="42" spans="1:16" ht="15" customHeight="1" x14ac:dyDescent="0.25">
      <c r="A42" s="63" t="s">
        <v>177</v>
      </c>
      <c r="B42" s="64" t="s">
        <v>155</v>
      </c>
      <c r="C42" s="69"/>
      <c r="D42" s="69"/>
      <c r="E42" s="69"/>
      <c r="F42" s="70"/>
      <c r="G42" s="70"/>
      <c r="H42" s="71"/>
      <c r="I42" s="70"/>
      <c r="J42" s="71"/>
      <c r="K42" s="72"/>
      <c r="L42" s="72"/>
      <c r="M42" s="70"/>
      <c r="N42" s="71"/>
    </row>
    <row r="43" spans="1:16" ht="25.5" x14ac:dyDescent="0.25">
      <c r="A43" s="68">
        <v>1</v>
      </c>
      <c r="B43" s="69" t="s">
        <v>156</v>
      </c>
      <c r="C43" s="69"/>
      <c r="D43" s="69" t="s">
        <v>20</v>
      </c>
      <c r="E43" s="69"/>
      <c r="F43" s="70">
        <v>1</v>
      </c>
      <c r="G43" s="70" t="s">
        <v>25</v>
      </c>
      <c r="H43" s="71">
        <v>9500000</v>
      </c>
      <c r="I43" s="70" t="s">
        <v>23</v>
      </c>
      <c r="J43" s="71">
        <v>0</v>
      </c>
      <c r="K43" s="72">
        <v>11250000</v>
      </c>
      <c r="L43" s="72">
        <v>10147500</v>
      </c>
      <c r="M43" s="70"/>
      <c r="N43" s="71">
        <v>9500000</v>
      </c>
    </row>
    <row r="44" spans="1:16" ht="12.75" x14ac:dyDescent="0.25">
      <c r="A44" s="68"/>
      <c r="B44" s="69"/>
      <c r="C44" s="69"/>
      <c r="D44" s="69"/>
      <c r="E44" s="69"/>
      <c r="F44" s="70"/>
      <c r="G44" s="70"/>
      <c r="H44" s="71"/>
      <c r="I44" s="70"/>
      <c r="J44" s="71"/>
      <c r="K44" s="72"/>
      <c r="L44" s="72"/>
      <c r="M44" s="70"/>
      <c r="N44" s="71"/>
    </row>
    <row r="45" spans="1:16" ht="38.25" x14ac:dyDescent="0.25">
      <c r="A45" s="63" t="s">
        <v>53</v>
      </c>
      <c r="B45" s="64" t="s">
        <v>83</v>
      </c>
      <c r="C45" s="64"/>
      <c r="D45" s="64"/>
      <c r="E45" s="64"/>
      <c r="F45" s="64"/>
      <c r="G45" s="65"/>
      <c r="H45" s="130"/>
      <c r="I45" s="65"/>
      <c r="J45" s="66"/>
      <c r="K45" s="64"/>
      <c r="L45" s="64"/>
      <c r="M45" s="65"/>
      <c r="N45" s="130"/>
    </row>
    <row r="46" spans="1:16" ht="38.25" x14ac:dyDescent="0.25">
      <c r="A46" s="68">
        <v>1</v>
      </c>
      <c r="B46" s="69" t="s">
        <v>151</v>
      </c>
      <c r="C46" s="69" t="s">
        <v>174</v>
      </c>
      <c r="D46" s="69" t="s">
        <v>20</v>
      </c>
      <c r="E46" s="69"/>
      <c r="F46" s="69">
        <v>225</v>
      </c>
      <c r="G46" s="70" t="s">
        <v>22</v>
      </c>
      <c r="H46" s="71">
        <v>520000000</v>
      </c>
      <c r="I46" s="70" t="s">
        <v>23</v>
      </c>
      <c r="J46" s="71">
        <v>510265000</v>
      </c>
      <c r="K46" s="72">
        <v>1590000</v>
      </c>
      <c r="L46" s="72">
        <v>1590000</v>
      </c>
      <c r="M46" s="70"/>
      <c r="N46" s="71">
        <v>520000000</v>
      </c>
    </row>
    <row r="47" spans="1:16" ht="41.25" customHeight="1" x14ac:dyDescent="0.25">
      <c r="A47" s="68">
        <v>2</v>
      </c>
      <c r="B47" s="69" t="s">
        <v>84</v>
      </c>
      <c r="C47" s="69" t="s">
        <v>85</v>
      </c>
      <c r="D47" s="69" t="s">
        <v>20</v>
      </c>
      <c r="E47" s="69" t="s">
        <v>21</v>
      </c>
      <c r="F47" s="70">
        <v>200</v>
      </c>
      <c r="G47" s="70" t="s">
        <v>22</v>
      </c>
      <c r="H47" s="71">
        <v>640000000</v>
      </c>
      <c r="I47" s="70" t="s">
        <v>23</v>
      </c>
      <c r="J47" s="71">
        <v>600000000</v>
      </c>
      <c r="K47" s="72">
        <v>883945000</v>
      </c>
      <c r="L47" s="72">
        <v>183854620</v>
      </c>
      <c r="M47" s="70"/>
      <c r="N47" s="71">
        <v>640000000</v>
      </c>
      <c r="O47" s="82" t="s">
        <v>200</v>
      </c>
      <c r="P47" s="82" t="s">
        <v>199</v>
      </c>
    </row>
    <row r="48" spans="1:16" s="82" customFormat="1" ht="38.25" x14ac:dyDescent="0.25">
      <c r="A48" s="68">
        <v>3</v>
      </c>
      <c r="B48" s="69" t="s">
        <v>86</v>
      </c>
      <c r="C48" s="69" t="s">
        <v>87</v>
      </c>
      <c r="D48" s="69" t="s">
        <v>20</v>
      </c>
      <c r="E48" s="69" t="s">
        <v>21</v>
      </c>
      <c r="F48" s="70">
        <v>225</v>
      </c>
      <c r="G48" s="70" t="s">
        <v>22</v>
      </c>
      <c r="H48" s="71">
        <v>80000000</v>
      </c>
      <c r="I48" s="70" t="s">
        <v>23</v>
      </c>
      <c r="J48" s="71">
        <v>80000000</v>
      </c>
      <c r="K48" s="72">
        <v>0</v>
      </c>
      <c r="L48" s="72">
        <v>0</v>
      </c>
      <c r="M48" s="70"/>
      <c r="N48" s="71">
        <v>80000000</v>
      </c>
    </row>
    <row r="49" spans="1:14" ht="114.75" x14ac:dyDescent="0.25">
      <c r="A49" s="68">
        <v>4</v>
      </c>
      <c r="B49" s="69" t="s">
        <v>88</v>
      </c>
      <c r="C49" s="69" t="s">
        <v>198</v>
      </c>
      <c r="D49" s="69" t="s">
        <v>20</v>
      </c>
      <c r="E49" s="69" t="s">
        <v>21</v>
      </c>
      <c r="F49" s="70">
        <v>5</v>
      </c>
      <c r="G49" s="70" t="s">
        <v>197</v>
      </c>
      <c r="H49" s="71">
        <v>90000000</v>
      </c>
      <c r="I49" s="70" t="s">
        <v>23</v>
      </c>
      <c r="J49" s="71">
        <v>90000000</v>
      </c>
      <c r="K49" s="72">
        <v>36583500</v>
      </c>
      <c r="L49" s="72">
        <v>35868996</v>
      </c>
      <c r="M49" s="70"/>
      <c r="N49" s="71">
        <v>90000000</v>
      </c>
    </row>
    <row r="50" spans="1:14" ht="63.75" x14ac:dyDescent="0.25">
      <c r="A50" s="74">
        <v>5</v>
      </c>
      <c r="B50" s="75" t="s">
        <v>90</v>
      </c>
      <c r="C50" s="75" t="s">
        <v>91</v>
      </c>
      <c r="D50" s="75" t="s">
        <v>20</v>
      </c>
      <c r="E50" s="75" t="s">
        <v>21</v>
      </c>
      <c r="F50" s="76">
        <v>24</v>
      </c>
      <c r="G50" s="76" t="s">
        <v>92</v>
      </c>
      <c r="H50" s="77">
        <v>20000000</v>
      </c>
      <c r="I50" s="76" t="s">
        <v>23</v>
      </c>
      <c r="J50" s="77">
        <v>20000000</v>
      </c>
      <c r="K50" s="78">
        <v>18392000</v>
      </c>
      <c r="L50" s="78">
        <v>18168444</v>
      </c>
      <c r="M50" s="76"/>
      <c r="N50" s="77">
        <v>20000000</v>
      </c>
    </row>
    <row r="51" spans="1:14" ht="63.75" x14ac:dyDescent="0.25">
      <c r="A51" s="80">
        <v>6</v>
      </c>
      <c r="B51" s="58" t="s">
        <v>93</v>
      </c>
      <c r="C51" s="58" t="s">
        <v>94</v>
      </c>
      <c r="D51" s="58" t="s">
        <v>20</v>
      </c>
      <c r="E51" s="58" t="s">
        <v>21</v>
      </c>
      <c r="F51" s="59">
        <v>80</v>
      </c>
      <c r="G51" s="59" t="s">
        <v>22</v>
      </c>
      <c r="H51" s="60">
        <v>180000000</v>
      </c>
      <c r="I51" s="59" t="s">
        <v>23</v>
      </c>
      <c r="J51" s="60">
        <v>178943000</v>
      </c>
      <c r="K51" s="61">
        <v>148570000</v>
      </c>
      <c r="L51" s="61">
        <v>127522474</v>
      </c>
      <c r="M51" s="59"/>
      <c r="N51" s="60">
        <v>180000000</v>
      </c>
    </row>
    <row r="52" spans="1:14" s="82" customFormat="1" ht="38.25" x14ac:dyDescent="0.25">
      <c r="A52" s="68">
        <v>7</v>
      </c>
      <c r="B52" s="69" t="s">
        <v>95</v>
      </c>
      <c r="C52" s="69" t="s">
        <v>96</v>
      </c>
      <c r="D52" s="69" t="s">
        <v>20</v>
      </c>
      <c r="E52" s="69" t="s">
        <v>21</v>
      </c>
      <c r="F52" s="70">
        <v>80</v>
      </c>
      <c r="G52" s="70" t="s">
        <v>22</v>
      </c>
      <c r="H52" s="71">
        <v>490000000</v>
      </c>
      <c r="I52" s="70" t="s">
        <v>23</v>
      </c>
      <c r="J52" s="71">
        <v>492000000</v>
      </c>
      <c r="K52" s="87">
        <v>0</v>
      </c>
      <c r="L52" s="87">
        <v>0</v>
      </c>
      <c r="M52" s="70"/>
      <c r="N52" s="71">
        <v>490000000</v>
      </c>
    </row>
    <row r="53" spans="1:14" s="82" customFormat="1" ht="51" x14ac:dyDescent="0.25">
      <c r="A53" s="68">
        <v>8</v>
      </c>
      <c r="B53" s="69" t="s">
        <v>158</v>
      </c>
      <c r="C53" s="69" t="s">
        <v>159</v>
      </c>
      <c r="D53" s="69" t="s">
        <v>20</v>
      </c>
      <c r="E53" s="69" t="s">
        <v>21</v>
      </c>
      <c r="F53" s="70">
        <v>80</v>
      </c>
      <c r="G53" s="70" t="s">
        <v>22</v>
      </c>
      <c r="H53" s="71">
        <v>490000000</v>
      </c>
      <c r="I53" s="70" t="s">
        <v>23</v>
      </c>
      <c r="J53" s="71">
        <v>171499500</v>
      </c>
      <c r="K53" s="87">
        <v>0</v>
      </c>
      <c r="L53" s="87">
        <v>0</v>
      </c>
      <c r="M53" s="70"/>
      <c r="N53" s="71">
        <v>490000000</v>
      </c>
    </row>
    <row r="54" spans="1:14" s="82" customFormat="1" ht="38.25" x14ac:dyDescent="0.25">
      <c r="A54" s="68">
        <v>9</v>
      </c>
      <c r="B54" s="69" t="s">
        <v>99</v>
      </c>
      <c r="C54" s="69" t="s">
        <v>100</v>
      </c>
      <c r="D54" s="69" t="s">
        <v>20</v>
      </c>
      <c r="E54" s="69" t="s">
        <v>21</v>
      </c>
      <c r="F54" s="70">
        <v>100</v>
      </c>
      <c r="G54" s="70" t="s">
        <v>22</v>
      </c>
      <c r="H54" s="71">
        <v>210000000</v>
      </c>
      <c r="I54" s="70" t="s">
        <v>23</v>
      </c>
      <c r="J54" s="71">
        <v>235529000</v>
      </c>
      <c r="K54" s="87">
        <v>0</v>
      </c>
      <c r="L54" s="87">
        <v>0</v>
      </c>
      <c r="M54" s="70"/>
      <c r="N54" s="71">
        <v>210000000</v>
      </c>
    </row>
    <row r="55" spans="1:14" ht="12.75" x14ac:dyDescent="0.25">
      <c r="A55" s="68"/>
      <c r="B55" s="69"/>
      <c r="C55" s="69"/>
      <c r="D55" s="69"/>
      <c r="E55" s="69"/>
      <c r="F55" s="70"/>
      <c r="G55" s="70"/>
      <c r="H55" s="71"/>
      <c r="I55" s="70"/>
      <c r="J55" s="71"/>
      <c r="K55" s="87"/>
      <c r="L55" s="87"/>
      <c r="M55" s="70"/>
      <c r="N55" s="71"/>
    </row>
    <row r="56" spans="1:14" ht="25.5" x14ac:dyDescent="0.25">
      <c r="A56" s="63" t="s">
        <v>42</v>
      </c>
      <c r="B56" s="64" t="s">
        <v>54</v>
      </c>
      <c r="C56" s="64"/>
      <c r="D56" s="64"/>
      <c r="E56" s="64"/>
      <c r="F56" s="64"/>
      <c r="G56" s="65"/>
      <c r="H56" s="66"/>
      <c r="I56" s="65"/>
      <c r="J56" s="66"/>
      <c r="K56" s="64"/>
      <c r="L56" s="64"/>
      <c r="M56" s="65"/>
      <c r="N56" s="66"/>
    </row>
    <row r="57" spans="1:14" ht="28.5" customHeight="1" x14ac:dyDescent="0.25">
      <c r="A57" s="68">
        <v>1</v>
      </c>
      <c r="B57" s="69" t="s">
        <v>106</v>
      </c>
      <c r="C57" s="69" t="s">
        <v>107</v>
      </c>
      <c r="D57" s="69" t="s">
        <v>20</v>
      </c>
      <c r="E57" s="69"/>
      <c r="F57" s="70">
        <v>55</v>
      </c>
      <c r="G57" s="70" t="s">
        <v>173</v>
      </c>
      <c r="H57" s="71">
        <v>10000000</v>
      </c>
      <c r="I57" s="70" t="s">
        <v>23</v>
      </c>
      <c r="J57" s="71">
        <v>10000000</v>
      </c>
      <c r="K57" s="72">
        <v>9740000</v>
      </c>
      <c r="L57" s="72">
        <v>8696134</v>
      </c>
      <c r="M57" s="70"/>
      <c r="N57" s="71">
        <v>10000000</v>
      </c>
    </row>
    <row r="58" spans="1:14" ht="63.75" x14ac:dyDescent="0.25">
      <c r="A58" s="68">
        <v>2</v>
      </c>
      <c r="B58" s="69" t="s">
        <v>101</v>
      </c>
      <c r="C58" s="69" t="s">
        <v>102</v>
      </c>
      <c r="D58" s="69" t="s">
        <v>20</v>
      </c>
      <c r="E58" s="69" t="s">
        <v>21</v>
      </c>
      <c r="F58" s="70">
        <v>15</v>
      </c>
      <c r="G58" s="70" t="s">
        <v>22</v>
      </c>
      <c r="H58" s="71">
        <v>75000000</v>
      </c>
      <c r="I58" s="70" t="s">
        <v>23</v>
      </c>
      <c r="J58" s="71">
        <v>75000000</v>
      </c>
      <c r="K58" s="72">
        <v>49360000</v>
      </c>
      <c r="L58" s="72">
        <v>47866490</v>
      </c>
      <c r="M58" s="70"/>
      <c r="N58" s="71">
        <v>75000000</v>
      </c>
    </row>
    <row r="59" spans="1:14" ht="38.25" x14ac:dyDescent="0.25">
      <c r="A59" s="68">
        <v>3</v>
      </c>
      <c r="B59" s="69" t="s">
        <v>103</v>
      </c>
      <c r="C59" s="69" t="s">
        <v>104</v>
      </c>
      <c r="D59" s="69" t="s">
        <v>20</v>
      </c>
      <c r="E59" s="69" t="s">
        <v>21</v>
      </c>
      <c r="F59" s="70">
        <v>15</v>
      </c>
      <c r="G59" s="70" t="s">
        <v>105</v>
      </c>
      <c r="H59" s="71">
        <v>20000000</v>
      </c>
      <c r="I59" s="70" t="s">
        <v>23</v>
      </c>
      <c r="J59" s="71">
        <v>20000000</v>
      </c>
      <c r="K59" s="72">
        <v>18142000</v>
      </c>
      <c r="L59" s="72">
        <v>18142000</v>
      </c>
      <c r="M59" s="70"/>
      <c r="N59" s="71">
        <v>20000000</v>
      </c>
    </row>
    <row r="60" spans="1:14" s="82" customFormat="1" ht="25.5" x14ac:dyDescent="0.25">
      <c r="A60" s="68">
        <v>4</v>
      </c>
      <c r="B60" s="69" t="s">
        <v>109</v>
      </c>
      <c r="C60" s="69" t="s">
        <v>110</v>
      </c>
      <c r="D60" s="69" t="s">
        <v>20</v>
      </c>
      <c r="E60" s="69" t="s">
        <v>21</v>
      </c>
      <c r="F60" s="70">
        <v>225</v>
      </c>
      <c r="G60" s="70" t="s">
        <v>22</v>
      </c>
      <c r="H60" s="71">
        <v>1500000000</v>
      </c>
      <c r="I60" s="70" t="s">
        <v>23</v>
      </c>
      <c r="J60" s="71">
        <v>0</v>
      </c>
      <c r="K60" s="72">
        <v>106615000</v>
      </c>
      <c r="L60" s="72">
        <v>28713513</v>
      </c>
      <c r="M60" s="70"/>
      <c r="N60" s="71">
        <v>1500000000</v>
      </c>
    </row>
    <row r="61" spans="1:14" s="82" customFormat="1" ht="51" x14ac:dyDescent="0.25">
      <c r="A61" s="68">
        <v>5</v>
      </c>
      <c r="B61" s="69" t="s">
        <v>111</v>
      </c>
      <c r="C61" s="69" t="s">
        <v>112</v>
      </c>
      <c r="D61" s="69" t="s">
        <v>20</v>
      </c>
      <c r="E61" s="69" t="s">
        <v>21</v>
      </c>
      <c r="F61" s="70">
        <v>225</v>
      </c>
      <c r="G61" s="70" t="s">
        <v>113</v>
      </c>
      <c r="H61" s="71">
        <v>15000000</v>
      </c>
      <c r="I61" s="70" t="s">
        <v>23</v>
      </c>
      <c r="J61" s="71">
        <v>13600000</v>
      </c>
      <c r="K61" s="72">
        <v>13382000</v>
      </c>
      <c r="L61" s="72">
        <v>12452998</v>
      </c>
      <c r="M61" s="70"/>
      <c r="N61" s="71">
        <v>15000000</v>
      </c>
    </row>
    <row r="62" spans="1:14" ht="114.75" x14ac:dyDescent="0.25">
      <c r="A62" s="68">
        <v>6</v>
      </c>
      <c r="B62" s="69" t="s">
        <v>114</v>
      </c>
      <c r="C62" s="69" t="s">
        <v>160</v>
      </c>
      <c r="D62" s="69" t="s">
        <v>20</v>
      </c>
      <c r="E62" s="69" t="s">
        <v>21</v>
      </c>
      <c r="F62" s="70">
        <v>1</v>
      </c>
      <c r="G62" s="70" t="s">
        <v>197</v>
      </c>
      <c r="H62" s="71">
        <v>200000000</v>
      </c>
      <c r="I62" s="70" t="s">
        <v>23</v>
      </c>
      <c r="J62" s="71">
        <v>115642500</v>
      </c>
      <c r="K62" s="72">
        <v>169607000</v>
      </c>
      <c r="L62" s="72">
        <v>156456923</v>
      </c>
      <c r="M62" s="70"/>
      <c r="N62" s="71">
        <v>200000000</v>
      </c>
    </row>
    <row r="63" spans="1:14" ht="38.25" x14ac:dyDescent="0.25">
      <c r="A63" s="68">
        <v>7</v>
      </c>
      <c r="B63" s="69" t="s">
        <v>116</v>
      </c>
      <c r="C63" s="69" t="s">
        <v>117</v>
      </c>
      <c r="D63" s="69" t="s">
        <v>20</v>
      </c>
      <c r="E63" s="69" t="s">
        <v>21</v>
      </c>
      <c r="F63" s="70">
        <v>1</v>
      </c>
      <c r="G63" s="70" t="s">
        <v>197</v>
      </c>
      <c r="H63" s="71">
        <v>280000000</v>
      </c>
      <c r="I63" s="70" t="s">
        <v>23</v>
      </c>
      <c r="J63" s="71">
        <v>0</v>
      </c>
      <c r="K63" s="72">
        <v>68272500</v>
      </c>
      <c r="L63" s="72">
        <v>58677450</v>
      </c>
      <c r="M63" s="70"/>
      <c r="N63" s="71">
        <v>280000000</v>
      </c>
    </row>
    <row r="64" spans="1:14" ht="38.25" x14ac:dyDescent="0.25">
      <c r="A64" s="74">
        <v>8</v>
      </c>
      <c r="B64" s="75" t="s">
        <v>118</v>
      </c>
      <c r="C64" s="75" t="s">
        <v>163</v>
      </c>
      <c r="D64" s="75" t="s">
        <v>20</v>
      </c>
      <c r="E64" s="75" t="s">
        <v>21</v>
      </c>
      <c r="F64" s="70">
        <v>1</v>
      </c>
      <c r="G64" s="70" t="s">
        <v>197</v>
      </c>
      <c r="H64" s="77">
        <v>100000000</v>
      </c>
      <c r="I64" s="76" t="s">
        <v>23</v>
      </c>
      <c r="J64" s="77">
        <v>55000000</v>
      </c>
      <c r="K64" s="78">
        <v>52773900</v>
      </c>
      <c r="L64" s="78">
        <v>38392315</v>
      </c>
      <c r="M64" s="76"/>
      <c r="N64" s="77">
        <v>100000000</v>
      </c>
    </row>
    <row r="65" spans="1:16" ht="51" x14ac:dyDescent="0.25">
      <c r="A65" s="80">
        <v>9</v>
      </c>
      <c r="B65" s="58" t="s">
        <v>120</v>
      </c>
      <c r="C65" s="58" t="s">
        <v>121</v>
      </c>
      <c r="D65" s="58" t="s">
        <v>20</v>
      </c>
      <c r="E65" s="58" t="s">
        <v>21</v>
      </c>
      <c r="F65" s="59">
        <v>10</v>
      </c>
      <c r="G65" s="59" t="s">
        <v>22</v>
      </c>
      <c r="H65" s="60">
        <v>25000000</v>
      </c>
      <c r="I65" s="59" t="s">
        <v>23</v>
      </c>
      <c r="J65" s="60">
        <v>23000000</v>
      </c>
      <c r="K65" s="61">
        <v>21000000</v>
      </c>
      <c r="L65" s="61">
        <v>16500000</v>
      </c>
      <c r="M65" s="59"/>
      <c r="N65" s="60">
        <v>25000000</v>
      </c>
      <c r="O65" s="82" t="s">
        <v>201</v>
      </c>
    </row>
    <row r="66" spans="1:16" ht="51" x14ac:dyDescent="0.25">
      <c r="A66" s="68">
        <v>10</v>
      </c>
      <c r="B66" s="69" t="s">
        <v>122</v>
      </c>
      <c r="C66" s="69" t="s">
        <v>164</v>
      </c>
      <c r="D66" s="69" t="s">
        <v>20</v>
      </c>
      <c r="E66" s="69" t="s">
        <v>21</v>
      </c>
      <c r="F66" s="93">
        <v>1500</v>
      </c>
      <c r="G66" s="70" t="s">
        <v>22</v>
      </c>
      <c r="H66" s="71">
        <v>80000000</v>
      </c>
      <c r="I66" s="70" t="s">
        <v>23</v>
      </c>
      <c r="J66" s="71">
        <v>80000000</v>
      </c>
      <c r="K66" s="72">
        <v>45842000</v>
      </c>
      <c r="L66" s="72">
        <v>41215899</v>
      </c>
      <c r="M66" s="70"/>
      <c r="N66" s="71">
        <v>80000000</v>
      </c>
    </row>
    <row r="67" spans="1:16" ht="25.5" x14ac:dyDescent="0.25">
      <c r="A67" s="68">
        <v>11</v>
      </c>
      <c r="B67" s="131" t="s">
        <v>161</v>
      </c>
      <c r="C67" s="131" t="s">
        <v>162</v>
      </c>
      <c r="D67" s="131" t="s">
        <v>20</v>
      </c>
      <c r="E67" s="131"/>
      <c r="F67" s="132">
        <v>2</v>
      </c>
      <c r="G67" s="133" t="s">
        <v>25</v>
      </c>
      <c r="H67" s="134">
        <v>1000000000</v>
      </c>
      <c r="I67" s="133" t="s">
        <v>23</v>
      </c>
      <c r="J67" s="135">
        <v>388106000</v>
      </c>
      <c r="K67" s="135">
        <v>382756000</v>
      </c>
      <c r="L67" s="135">
        <v>47961598</v>
      </c>
      <c r="M67" s="70"/>
      <c r="N67" s="134">
        <v>1000000000</v>
      </c>
    </row>
    <row r="68" spans="1:16" ht="38.25" x14ac:dyDescent="0.25">
      <c r="A68" s="68">
        <v>12</v>
      </c>
      <c r="B68" s="69" t="s">
        <v>124</v>
      </c>
      <c r="C68" s="69" t="s">
        <v>165</v>
      </c>
      <c r="D68" s="69" t="s">
        <v>20</v>
      </c>
      <c r="E68" s="69" t="s">
        <v>21</v>
      </c>
      <c r="F68" s="70">
        <v>72</v>
      </c>
      <c r="G68" s="70" t="s">
        <v>55</v>
      </c>
      <c r="H68" s="71">
        <v>90000000</v>
      </c>
      <c r="I68" s="70" t="s">
        <v>23</v>
      </c>
      <c r="J68" s="71">
        <v>88349000</v>
      </c>
      <c r="K68" s="87">
        <v>0</v>
      </c>
      <c r="L68" s="87">
        <v>0</v>
      </c>
      <c r="M68" s="70"/>
      <c r="N68" s="71">
        <v>90000000</v>
      </c>
    </row>
    <row r="69" spans="1:16" ht="25.5" x14ac:dyDescent="0.25">
      <c r="A69" s="63" t="s">
        <v>43</v>
      </c>
      <c r="B69" s="64" t="s">
        <v>126</v>
      </c>
      <c r="C69" s="64"/>
      <c r="D69" s="64"/>
      <c r="E69" s="64"/>
      <c r="F69" s="64"/>
      <c r="G69" s="65"/>
      <c r="H69" s="66"/>
      <c r="I69" s="65"/>
      <c r="J69" s="66"/>
      <c r="K69" s="64"/>
      <c r="L69" s="64"/>
      <c r="M69" s="65"/>
      <c r="N69" s="66"/>
    </row>
    <row r="70" spans="1:16" ht="51" x14ac:dyDescent="0.25">
      <c r="A70" s="68" t="s">
        <v>19</v>
      </c>
      <c r="B70" s="69" t="s">
        <v>127</v>
      </c>
      <c r="C70" s="69" t="s">
        <v>128</v>
      </c>
      <c r="D70" s="69" t="s">
        <v>20</v>
      </c>
      <c r="E70" s="69" t="s">
        <v>21</v>
      </c>
      <c r="F70" s="70">
        <v>60</v>
      </c>
      <c r="G70" s="70" t="s">
        <v>22</v>
      </c>
      <c r="H70" s="71">
        <v>1500000000</v>
      </c>
      <c r="I70" s="70" t="s">
        <v>23</v>
      </c>
      <c r="J70" s="71">
        <v>999999000</v>
      </c>
      <c r="K70" s="72">
        <v>1831729000</v>
      </c>
      <c r="L70" s="72">
        <v>1829933978</v>
      </c>
      <c r="M70" s="70"/>
      <c r="N70" s="71">
        <v>1500000000</v>
      </c>
    </row>
    <row r="71" spans="1:16" ht="25.5" x14ac:dyDescent="0.25">
      <c r="A71" s="63" t="s">
        <v>129</v>
      </c>
      <c r="B71" s="64" t="s">
        <v>130</v>
      </c>
      <c r="C71" s="64"/>
      <c r="D71" s="64"/>
      <c r="E71" s="64"/>
      <c r="F71" s="64"/>
      <c r="G71" s="65"/>
      <c r="H71" s="66"/>
      <c r="I71" s="65"/>
      <c r="J71" s="66"/>
      <c r="K71" s="64"/>
      <c r="L71" s="64"/>
      <c r="M71" s="65"/>
      <c r="N71" s="66"/>
    </row>
    <row r="72" spans="1:16" ht="12.75" x14ac:dyDescent="0.25">
      <c r="A72" s="94" t="s">
        <v>19</v>
      </c>
      <c r="B72" s="95" t="s">
        <v>131</v>
      </c>
      <c r="C72" s="95" t="s">
        <v>157</v>
      </c>
      <c r="D72" s="95" t="s">
        <v>20</v>
      </c>
      <c r="E72" s="95" t="s">
        <v>21</v>
      </c>
      <c r="F72" s="96">
        <v>760</v>
      </c>
      <c r="G72" s="96" t="s">
        <v>133</v>
      </c>
      <c r="H72" s="97">
        <v>65000000</v>
      </c>
      <c r="I72" s="96" t="s">
        <v>23</v>
      </c>
      <c r="J72" s="97">
        <v>25000000</v>
      </c>
      <c r="K72" s="98">
        <v>21639900</v>
      </c>
      <c r="L72" s="98">
        <v>21006959</v>
      </c>
      <c r="M72" s="96"/>
      <c r="N72" s="97">
        <v>65000000</v>
      </c>
    </row>
    <row r="73" spans="1:16" ht="63.75" x14ac:dyDescent="0.25">
      <c r="A73" s="68" t="s">
        <v>24</v>
      </c>
      <c r="B73" s="69" t="s">
        <v>134</v>
      </c>
      <c r="C73" s="69" t="s">
        <v>135</v>
      </c>
      <c r="D73" s="69" t="s">
        <v>20</v>
      </c>
      <c r="E73" s="69" t="s">
        <v>21</v>
      </c>
      <c r="F73" s="93">
        <v>5000</v>
      </c>
      <c r="G73" s="70" t="s">
        <v>136</v>
      </c>
      <c r="H73" s="71">
        <v>30000000</v>
      </c>
      <c r="I73" s="70" t="s">
        <v>23</v>
      </c>
      <c r="J73" s="71">
        <v>30000000</v>
      </c>
      <c r="K73" s="72">
        <v>20000000</v>
      </c>
      <c r="L73" s="72">
        <v>16463560</v>
      </c>
      <c r="M73" s="70"/>
      <c r="N73" s="71">
        <v>30000000</v>
      </c>
    </row>
    <row r="74" spans="1:16" ht="63.75" x14ac:dyDescent="0.25">
      <c r="A74" s="68" t="s">
        <v>26</v>
      </c>
      <c r="B74" s="69" t="s">
        <v>137</v>
      </c>
      <c r="C74" s="69" t="s">
        <v>138</v>
      </c>
      <c r="D74" s="69" t="s">
        <v>20</v>
      </c>
      <c r="E74" s="69" t="s">
        <v>21</v>
      </c>
      <c r="F74" s="70">
        <v>5</v>
      </c>
      <c r="G74" s="70" t="s">
        <v>197</v>
      </c>
      <c r="H74" s="71">
        <v>30000000</v>
      </c>
      <c r="I74" s="70" t="s">
        <v>23</v>
      </c>
      <c r="J74" s="71">
        <v>30000000</v>
      </c>
      <c r="K74" s="72">
        <v>17762500</v>
      </c>
      <c r="L74" s="72">
        <v>7714400</v>
      </c>
      <c r="M74" s="70"/>
      <c r="N74" s="71">
        <v>30000000</v>
      </c>
    </row>
    <row r="75" spans="1:16" ht="51" x14ac:dyDescent="0.25">
      <c r="A75" s="68" t="s">
        <v>27</v>
      </c>
      <c r="B75" s="69" t="s">
        <v>139</v>
      </c>
      <c r="C75" s="69" t="s">
        <v>166</v>
      </c>
      <c r="D75" s="69" t="s">
        <v>20</v>
      </c>
      <c r="E75" s="69" t="s">
        <v>21</v>
      </c>
      <c r="F75" s="70">
        <v>24</v>
      </c>
      <c r="G75" s="70" t="s">
        <v>167</v>
      </c>
      <c r="H75" s="71">
        <v>90000000</v>
      </c>
      <c r="I75" s="70" t="s">
        <v>23</v>
      </c>
      <c r="J75" s="71">
        <v>90000000</v>
      </c>
      <c r="K75" s="72">
        <v>80336000</v>
      </c>
      <c r="L75" s="72">
        <v>62974119</v>
      </c>
      <c r="M75" s="70"/>
      <c r="N75" s="71">
        <v>90000000</v>
      </c>
    </row>
    <row r="76" spans="1:16" ht="51" x14ac:dyDescent="0.25">
      <c r="A76" s="74" t="s">
        <v>28</v>
      </c>
      <c r="B76" s="75" t="s">
        <v>141</v>
      </c>
      <c r="C76" s="75" t="s">
        <v>142</v>
      </c>
      <c r="D76" s="75" t="s">
        <v>20</v>
      </c>
      <c r="E76" s="75" t="s">
        <v>21</v>
      </c>
      <c r="F76" s="76">
        <v>8</v>
      </c>
      <c r="G76" s="76" t="s">
        <v>22</v>
      </c>
      <c r="H76" s="77">
        <v>25000000</v>
      </c>
      <c r="I76" s="76" t="s">
        <v>23</v>
      </c>
      <c r="J76" s="77">
        <v>25000000</v>
      </c>
      <c r="K76" s="88">
        <v>0</v>
      </c>
      <c r="L76" s="88">
        <v>0</v>
      </c>
      <c r="M76" s="76"/>
      <c r="N76" s="77">
        <v>25000000</v>
      </c>
    </row>
    <row r="77" spans="1:16" ht="25.5" x14ac:dyDescent="0.25">
      <c r="A77" s="113" t="s">
        <v>29</v>
      </c>
      <c r="B77" s="114" t="s">
        <v>170</v>
      </c>
      <c r="C77" s="114" t="s">
        <v>171</v>
      </c>
      <c r="D77" s="114" t="s">
        <v>20</v>
      </c>
      <c r="E77" s="114"/>
      <c r="F77" s="115">
        <v>3</v>
      </c>
      <c r="G77" s="115" t="s">
        <v>172</v>
      </c>
      <c r="H77" s="116">
        <v>55000000</v>
      </c>
      <c r="I77" s="115" t="s">
        <v>23</v>
      </c>
      <c r="J77" s="117" t="s">
        <v>21</v>
      </c>
      <c r="K77" s="118">
        <v>0</v>
      </c>
      <c r="L77" s="118">
        <v>0</v>
      </c>
      <c r="M77" s="115"/>
      <c r="N77" s="116">
        <v>55000000</v>
      </c>
    </row>
    <row r="78" spans="1:16" s="82" customFormat="1" ht="26.25" thickBot="1" x14ac:dyDescent="0.3">
      <c r="A78" s="100" t="s">
        <v>30</v>
      </c>
      <c r="B78" s="101" t="s">
        <v>168</v>
      </c>
      <c r="C78" s="101" t="s">
        <v>169</v>
      </c>
      <c r="D78" s="101" t="s">
        <v>20</v>
      </c>
      <c r="E78" s="102" t="s">
        <v>21</v>
      </c>
      <c r="F78" s="103">
        <v>3953</v>
      </c>
      <c r="G78" s="103" t="s">
        <v>22</v>
      </c>
      <c r="H78" s="104">
        <v>59295000</v>
      </c>
      <c r="I78" s="103" t="s">
        <v>23</v>
      </c>
      <c r="J78" s="105" t="s">
        <v>21</v>
      </c>
      <c r="K78" s="106">
        <v>0</v>
      </c>
      <c r="L78" s="106">
        <v>0</v>
      </c>
      <c r="M78" s="103"/>
      <c r="N78" s="104">
        <v>59295000</v>
      </c>
    </row>
    <row r="79" spans="1:16" x14ac:dyDescent="0.25">
      <c r="A79" s="108"/>
      <c r="B79" s="109"/>
      <c r="C79" s="109"/>
      <c r="D79" s="109"/>
      <c r="E79" s="110"/>
      <c r="F79" s="108"/>
      <c r="G79" s="108"/>
      <c r="H79" s="111"/>
      <c r="I79" s="108"/>
      <c r="J79" s="112"/>
      <c r="K79" s="111"/>
      <c r="L79" s="111"/>
      <c r="M79" s="108"/>
      <c r="N79" s="111"/>
    </row>
    <row r="80" spans="1:16" x14ac:dyDescent="0.25">
      <c r="K80" s="389" t="s">
        <v>180</v>
      </c>
      <c r="L80" s="389"/>
      <c r="M80" s="389"/>
      <c r="N80" s="389"/>
      <c r="P80" s="22"/>
    </row>
    <row r="81" spans="1:16" x14ac:dyDescent="0.25">
      <c r="L81" s="128"/>
      <c r="M81" s="20"/>
      <c r="P81" s="128"/>
    </row>
    <row r="82" spans="1:16" x14ac:dyDescent="0.25">
      <c r="K82" s="389" t="s">
        <v>181</v>
      </c>
      <c r="L82" s="389"/>
      <c r="M82" s="389"/>
      <c r="N82" s="389"/>
      <c r="O82" s="128"/>
      <c r="P82" s="128"/>
    </row>
    <row r="83" spans="1:16" x14ac:dyDescent="0.25">
      <c r="A83" s="389" t="s">
        <v>187</v>
      </c>
      <c r="B83" s="389"/>
      <c r="C83" s="389"/>
      <c r="D83" s="389" t="s">
        <v>191</v>
      </c>
      <c r="E83" s="389"/>
      <c r="F83" s="389"/>
      <c r="G83" s="389"/>
      <c r="H83" s="389"/>
      <c r="K83" s="389" t="s">
        <v>182</v>
      </c>
      <c r="L83" s="389"/>
      <c r="M83" s="389"/>
      <c r="N83" s="389"/>
      <c r="O83" s="128"/>
      <c r="P83" s="128"/>
    </row>
    <row r="84" spans="1:16" x14ac:dyDescent="0.25">
      <c r="L84" s="128"/>
      <c r="M84" s="20"/>
      <c r="P84" s="128"/>
    </row>
    <row r="85" spans="1:16" x14ac:dyDescent="0.25">
      <c r="L85" s="128"/>
      <c r="M85" s="20"/>
      <c r="P85" s="128"/>
    </row>
    <row r="86" spans="1:16" x14ac:dyDescent="0.25">
      <c r="L86" s="128"/>
      <c r="M86" s="20"/>
      <c r="P86" s="128"/>
    </row>
    <row r="87" spans="1:16" x14ac:dyDescent="0.25">
      <c r="A87" s="393" t="s">
        <v>188</v>
      </c>
      <c r="B87" s="393"/>
      <c r="C87" s="393"/>
      <c r="D87" s="393" t="s">
        <v>192</v>
      </c>
      <c r="E87" s="393"/>
      <c r="F87" s="393"/>
      <c r="G87" s="393"/>
      <c r="H87" s="393"/>
      <c r="K87" s="393" t="s">
        <v>183</v>
      </c>
      <c r="L87" s="393"/>
      <c r="M87" s="393"/>
      <c r="N87" s="393"/>
      <c r="O87" s="127"/>
      <c r="P87" s="128"/>
    </row>
    <row r="88" spans="1:16" x14ac:dyDescent="0.25">
      <c r="A88" s="389" t="s">
        <v>189</v>
      </c>
      <c r="B88" s="389"/>
      <c r="C88" s="389"/>
      <c r="D88" s="389" t="s">
        <v>193</v>
      </c>
      <c r="E88" s="389"/>
      <c r="F88" s="389"/>
      <c r="G88" s="389"/>
      <c r="H88" s="389"/>
      <c r="K88" s="389" t="s">
        <v>184</v>
      </c>
      <c r="L88" s="389"/>
      <c r="M88" s="389"/>
      <c r="N88" s="389"/>
      <c r="O88" s="128"/>
      <c r="P88" s="128"/>
    </row>
    <row r="89" spans="1:16" x14ac:dyDescent="0.25">
      <c r="A89" s="389" t="s">
        <v>190</v>
      </c>
      <c r="B89" s="389"/>
      <c r="C89" s="389"/>
      <c r="I89" s="128"/>
      <c r="K89" s="389" t="s">
        <v>185</v>
      </c>
      <c r="L89" s="389"/>
      <c r="M89" s="389"/>
      <c r="N89" s="389"/>
      <c r="O89" s="128"/>
      <c r="P89" s="128"/>
    </row>
  </sheetData>
  <mergeCells count="24">
    <mergeCell ref="K82:N82"/>
    <mergeCell ref="K83:N83"/>
    <mergeCell ref="K87:N87"/>
    <mergeCell ref="A88:C88"/>
    <mergeCell ref="A89:C89"/>
    <mergeCell ref="D83:H83"/>
    <mergeCell ref="D87:H87"/>
    <mergeCell ref="D88:H88"/>
    <mergeCell ref="K88:N88"/>
    <mergeCell ref="K89:N89"/>
    <mergeCell ref="A83:C83"/>
    <mergeCell ref="A87:C87"/>
    <mergeCell ref="K80:N80"/>
    <mergeCell ref="A1:N1"/>
    <mergeCell ref="A4:B4"/>
    <mergeCell ref="K6:M6"/>
    <mergeCell ref="N6:N7"/>
    <mergeCell ref="A6:A7"/>
    <mergeCell ref="B6:B7"/>
    <mergeCell ref="C6:C7"/>
    <mergeCell ref="D6:H6"/>
    <mergeCell ref="I6:I7"/>
    <mergeCell ref="J6:J7"/>
    <mergeCell ref="A2:N2"/>
  </mergeCells>
  <printOptions horizontalCentered="1"/>
  <pageMargins left="0.11811023622047245" right="0.11811023622047245" top="0.59055118110236227" bottom="0.19685039370078741" header="0.31496062992125984" footer="0.31496062992125984"/>
  <pageSetup paperSize="258" scale="90" orientation="landscape" verticalDpi="200" r:id="rId1"/>
  <rowBreaks count="3" manualBreakCount="3">
    <brk id="36" max="13" man="1"/>
    <brk id="60" max="13" man="1"/>
    <brk id="7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opLeftCell="A55" workbookViewId="0">
      <selection activeCell="B3" sqref="B3"/>
    </sheetView>
  </sheetViews>
  <sheetFormatPr defaultRowHeight="15" x14ac:dyDescent="0.25"/>
  <cols>
    <col min="1" max="1" width="3.42578125" style="19" customWidth="1"/>
    <col min="2" max="3" width="23.7109375" style="19" customWidth="1"/>
    <col min="4" max="5" width="9" style="19" bestFit="1" customWidth="1"/>
    <col min="6" max="6" width="7.28515625" style="19" bestFit="1" customWidth="1"/>
    <col min="7" max="7" width="8.7109375" style="19" bestFit="1" customWidth="1"/>
    <col min="8" max="8" width="12.7109375" style="19" bestFit="1" customWidth="1"/>
    <col min="9" max="9" width="7.85546875" style="19" bestFit="1" customWidth="1"/>
    <col min="10" max="12" width="12.7109375" style="19" bestFit="1" customWidth="1"/>
    <col min="13" max="13" width="5.5703125" style="19" bestFit="1" customWidth="1"/>
    <col min="14" max="14" width="12.7109375" style="19" bestFit="1" customWidth="1"/>
    <col min="15" max="16384" width="9.140625" style="19"/>
  </cols>
  <sheetData>
    <row r="1" spans="1:14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25">
      <c r="A3" s="14"/>
      <c r="B3"/>
      <c r="C3"/>
      <c r="D3"/>
      <c r="E3"/>
      <c r="F3"/>
      <c r="G3"/>
      <c r="H3"/>
      <c r="I3"/>
      <c r="J3"/>
      <c r="K3"/>
      <c r="L3"/>
      <c r="M3"/>
      <c r="N3"/>
    </row>
    <row r="4" spans="1:14" x14ac:dyDescent="0.25">
      <c r="A4" s="15" t="s">
        <v>61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4" x14ac:dyDescent="0.25">
      <c r="A5" s="14" t="s">
        <v>2</v>
      </c>
      <c r="B5"/>
      <c r="C5"/>
      <c r="D5"/>
      <c r="E5"/>
      <c r="F5"/>
      <c r="G5"/>
      <c r="H5"/>
      <c r="I5"/>
      <c r="J5"/>
      <c r="K5"/>
      <c r="L5"/>
      <c r="M5"/>
      <c r="N5"/>
    </row>
    <row r="6" spans="1:14" x14ac:dyDescent="0.25">
      <c r="A6" s="405" t="s">
        <v>3</v>
      </c>
      <c r="B6" s="403" t="s">
        <v>4</v>
      </c>
      <c r="C6" s="403" t="s">
        <v>5</v>
      </c>
      <c r="D6" s="400" t="s">
        <v>6</v>
      </c>
      <c r="E6" s="401"/>
      <c r="F6" s="401"/>
      <c r="G6" s="401"/>
      <c r="H6" s="402"/>
      <c r="I6" s="403" t="s">
        <v>7</v>
      </c>
      <c r="J6" s="403" t="s">
        <v>8</v>
      </c>
      <c r="K6" s="400" t="s">
        <v>9</v>
      </c>
      <c r="L6" s="401"/>
      <c r="M6" s="402"/>
      <c r="N6" s="403" t="s">
        <v>10</v>
      </c>
    </row>
    <row r="7" spans="1:14" ht="45" x14ac:dyDescent="0.25">
      <c r="A7" s="406"/>
      <c r="B7" s="404"/>
      <c r="C7" s="404"/>
      <c r="D7" s="2" t="s">
        <v>11</v>
      </c>
      <c r="E7" s="2" t="s">
        <v>12</v>
      </c>
      <c r="F7" s="2" t="s">
        <v>13</v>
      </c>
      <c r="G7" s="2" t="s">
        <v>14</v>
      </c>
      <c r="H7" s="2" t="s">
        <v>15</v>
      </c>
      <c r="I7" s="404"/>
      <c r="J7" s="404"/>
      <c r="K7" s="2" t="s">
        <v>16</v>
      </c>
      <c r="L7" s="2" t="s">
        <v>17</v>
      </c>
      <c r="M7" s="2" t="s">
        <v>18</v>
      </c>
      <c r="N7" s="404"/>
    </row>
    <row r="8" spans="1:14" x14ac:dyDescent="0.25">
      <c r="A8" s="3">
        <v>-1</v>
      </c>
      <c r="B8" s="1">
        <v>-2</v>
      </c>
      <c r="C8" s="1">
        <v>-3</v>
      </c>
      <c r="D8" s="1">
        <v>-4</v>
      </c>
      <c r="E8" s="1">
        <v>-5</v>
      </c>
      <c r="F8" s="1">
        <v>-6</v>
      </c>
      <c r="G8" s="1">
        <v>-7</v>
      </c>
      <c r="H8" s="1">
        <v>-8</v>
      </c>
      <c r="I8" s="1">
        <v>-9</v>
      </c>
      <c r="J8" s="1">
        <v>-10</v>
      </c>
      <c r="K8" s="1">
        <v>-11</v>
      </c>
      <c r="L8" s="1">
        <v>-12</v>
      </c>
      <c r="M8" s="1">
        <v>-13</v>
      </c>
      <c r="N8" s="1">
        <v>-14</v>
      </c>
    </row>
    <row r="9" spans="1:14" x14ac:dyDescent="0.25">
      <c r="A9" s="407" t="s">
        <v>38</v>
      </c>
      <c r="B9" s="408"/>
      <c r="C9" s="408"/>
      <c r="D9" s="408"/>
      <c r="E9" s="408"/>
      <c r="F9" s="408"/>
      <c r="G9" s="408"/>
      <c r="H9" s="408"/>
      <c r="I9" s="408"/>
      <c r="J9" s="408"/>
      <c r="K9" s="408"/>
      <c r="L9" s="408"/>
      <c r="M9" s="408"/>
      <c r="N9" s="409"/>
    </row>
    <row r="10" spans="1:14" x14ac:dyDescent="0.25">
      <c r="A10" s="9" t="s">
        <v>19</v>
      </c>
      <c r="B10" s="410" t="s">
        <v>39</v>
      </c>
      <c r="C10" s="411"/>
      <c r="D10" s="411"/>
      <c r="E10" s="411"/>
      <c r="F10" s="411"/>
      <c r="G10" s="411"/>
      <c r="H10" s="411"/>
      <c r="I10" s="411"/>
      <c r="J10" s="411"/>
      <c r="K10" s="411"/>
      <c r="L10" s="411"/>
      <c r="M10" s="411"/>
      <c r="N10" s="411"/>
    </row>
    <row r="11" spans="1:14" x14ac:dyDescent="0.25">
      <c r="A11" s="10" t="s">
        <v>33</v>
      </c>
      <c r="B11" s="394" t="s">
        <v>40</v>
      </c>
      <c r="C11" s="395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96"/>
    </row>
    <row r="12" spans="1:14" ht="60" x14ac:dyDescent="0.25">
      <c r="A12" s="4" t="s">
        <v>19</v>
      </c>
      <c r="B12" s="5" t="s">
        <v>62</v>
      </c>
      <c r="C12" s="5" t="s">
        <v>63</v>
      </c>
      <c r="D12" s="5" t="s">
        <v>20</v>
      </c>
      <c r="E12" s="5" t="s">
        <v>21</v>
      </c>
      <c r="F12" s="4">
        <v>5</v>
      </c>
      <c r="G12" s="4" t="s">
        <v>37</v>
      </c>
      <c r="H12" s="6">
        <v>1500000</v>
      </c>
      <c r="I12" s="7" t="s">
        <v>23</v>
      </c>
      <c r="J12" s="6">
        <v>1500000</v>
      </c>
      <c r="K12" s="6">
        <v>1000000</v>
      </c>
      <c r="L12" s="6">
        <v>972000</v>
      </c>
      <c r="M12" s="8">
        <v>97.2</v>
      </c>
      <c r="N12" s="6">
        <v>1000000</v>
      </c>
    </row>
    <row r="13" spans="1:14" x14ac:dyDescent="0.25">
      <c r="A13" s="9" t="s">
        <v>24</v>
      </c>
      <c r="B13" s="410" t="s">
        <v>34</v>
      </c>
      <c r="C13" s="411"/>
      <c r="D13" s="411"/>
      <c r="E13" s="411"/>
      <c r="F13" s="411"/>
      <c r="G13" s="411"/>
      <c r="H13" s="411"/>
      <c r="I13" s="411"/>
      <c r="J13" s="411"/>
      <c r="K13" s="411"/>
      <c r="L13" s="411"/>
      <c r="M13" s="411"/>
      <c r="N13" s="411"/>
    </row>
    <row r="14" spans="1:14" x14ac:dyDescent="0.25">
      <c r="A14" s="10" t="s">
        <v>33</v>
      </c>
      <c r="B14" s="394" t="s">
        <v>44</v>
      </c>
      <c r="C14" s="395"/>
      <c r="D14" s="395"/>
      <c r="E14" s="395"/>
      <c r="F14" s="395"/>
      <c r="G14" s="395"/>
      <c r="H14" s="395"/>
      <c r="I14" s="395"/>
      <c r="J14" s="395"/>
      <c r="K14" s="395"/>
      <c r="L14" s="395"/>
      <c r="M14" s="395"/>
      <c r="N14" s="396"/>
    </row>
    <row r="15" spans="1:14" ht="45" x14ac:dyDescent="0.25">
      <c r="A15" s="4" t="s">
        <v>19</v>
      </c>
      <c r="B15" s="5" t="s">
        <v>64</v>
      </c>
      <c r="C15" s="5" t="s">
        <v>65</v>
      </c>
      <c r="D15" s="5" t="s">
        <v>20</v>
      </c>
      <c r="E15" s="5" t="s">
        <v>21</v>
      </c>
      <c r="F15" s="4">
        <v>12</v>
      </c>
      <c r="G15" s="4" t="s">
        <v>41</v>
      </c>
      <c r="H15" s="6">
        <v>128820000</v>
      </c>
      <c r="I15" s="7" t="s">
        <v>23</v>
      </c>
      <c r="J15" s="6">
        <v>39600000</v>
      </c>
      <c r="K15" s="6">
        <v>35582400</v>
      </c>
      <c r="L15" s="6">
        <v>22982465</v>
      </c>
      <c r="M15" s="8">
        <v>64.59</v>
      </c>
      <c r="N15" s="6">
        <v>34500000</v>
      </c>
    </row>
    <row r="16" spans="1:14" ht="60" x14ac:dyDescent="0.25">
      <c r="A16" s="4" t="s">
        <v>24</v>
      </c>
      <c r="B16" s="5" t="s">
        <v>59</v>
      </c>
      <c r="C16" s="5" t="s">
        <v>66</v>
      </c>
      <c r="D16" s="5" t="s">
        <v>20</v>
      </c>
      <c r="E16" s="5" t="s">
        <v>21</v>
      </c>
      <c r="F16" s="4">
        <v>12</v>
      </c>
      <c r="G16" s="4" t="s">
        <v>41</v>
      </c>
      <c r="H16" s="6">
        <v>72000000</v>
      </c>
      <c r="I16" s="7" t="s">
        <v>23</v>
      </c>
      <c r="J16" s="6">
        <v>71232000</v>
      </c>
      <c r="K16" s="6">
        <v>51994500</v>
      </c>
      <c r="L16" s="6">
        <v>41278801</v>
      </c>
      <c r="M16" s="8">
        <v>79.39</v>
      </c>
      <c r="N16" s="6">
        <v>50000000</v>
      </c>
    </row>
    <row r="17" spans="1:14" ht="30" x14ac:dyDescent="0.25">
      <c r="A17" s="4" t="s">
        <v>26</v>
      </c>
      <c r="B17" s="5" t="s">
        <v>45</v>
      </c>
      <c r="C17" s="5" t="s">
        <v>67</v>
      </c>
      <c r="D17" s="5" t="s">
        <v>20</v>
      </c>
      <c r="E17" s="5" t="s">
        <v>21</v>
      </c>
      <c r="F17" s="4">
        <v>12</v>
      </c>
      <c r="G17" s="4" t="s">
        <v>41</v>
      </c>
      <c r="H17" s="6">
        <v>95000000</v>
      </c>
      <c r="I17" s="7" t="s">
        <v>23</v>
      </c>
      <c r="J17" s="6">
        <v>25000000</v>
      </c>
      <c r="K17" s="6">
        <v>22123000</v>
      </c>
      <c r="L17" s="6">
        <v>22122800</v>
      </c>
      <c r="M17" s="8">
        <v>100</v>
      </c>
      <c r="N17" s="6">
        <v>17500000</v>
      </c>
    </row>
    <row r="18" spans="1:14" ht="30" x14ac:dyDescent="0.25">
      <c r="A18" s="4" t="s">
        <v>27</v>
      </c>
      <c r="B18" s="5" t="s">
        <v>46</v>
      </c>
      <c r="C18" s="5" t="s">
        <v>56</v>
      </c>
      <c r="D18" s="5" t="s">
        <v>20</v>
      </c>
      <c r="E18" s="5" t="s">
        <v>21</v>
      </c>
      <c r="F18" s="4">
        <v>12</v>
      </c>
      <c r="G18" s="4" t="s">
        <v>41</v>
      </c>
      <c r="H18" s="6">
        <v>17000000</v>
      </c>
      <c r="I18" s="7" t="s">
        <v>23</v>
      </c>
      <c r="J18" s="6">
        <v>17000000</v>
      </c>
      <c r="K18" s="6">
        <v>16500000</v>
      </c>
      <c r="L18" s="6">
        <v>16069000</v>
      </c>
      <c r="M18" s="8">
        <v>97.39</v>
      </c>
      <c r="N18" s="6">
        <v>16500000</v>
      </c>
    </row>
    <row r="19" spans="1:14" ht="45" x14ac:dyDescent="0.25">
      <c r="A19" s="4" t="s">
        <v>28</v>
      </c>
      <c r="B19" s="5" t="s">
        <v>47</v>
      </c>
      <c r="C19" s="5" t="s">
        <v>68</v>
      </c>
      <c r="D19" s="5" t="s">
        <v>20</v>
      </c>
      <c r="E19" s="5" t="s">
        <v>21</v>
      </c>
      <c r="F19" s="4">
        <v>12</v>
      </c>
      <c r="G19" s="4" t="s">
        <v>41</v>
      </c>
      <c r="H19" s="6">
        <v>25000000</v>
      </c>
      <c r="I19" s="7" t="s">
        <v>23</v>
      </c>
      <c r="J19" s="6">
        <v>25000000</v>
      </c>
      <c r="K19" s="6">
        <v>20000000</v>
      </c>
      <c r="L19" s="6">
        <v>13524675</v>
      </c>
      <c r="M19" s="8">
        <v>67.62</v>
      </c>
      <c r="N19" s="6">
        <v>20000000</v>
      </c>
    </row>
    <row r="20" spans="1:14" ht="60" x14ac:dyDescent="0.25">
      <c r="A20" s="4" t="s">
        <v>29</v>
      </c>
      <c r="B20" s="5" t="s">
        <v>60</v>
      </c>
      <c r="C20" s="5" t="s">
        <v>69</v>
      </c>
      <c r="D20" s="5" t="s">
        <v>20</v>
      </c>
      <c r="E20" s="5" t="s">
        <v>21</v>
      </c>
      <c r="F20" s="4">
        <v>12</v>
      </c>
      <c r="G20" s="4" t="s">
        <v>41</v>
      </c>
      <c r="H20" s="6">
        <v>7000000</v>
      </c>
      <c r="I20" s="7" t="s">
        <v>23</v>
      </c>
      <c r="J20" s="6">
        <v>2500000</v>
      </c>
      <c r="K20" s="6">
        <v>1500000</v>
      </c>
      <c r="L20" s="6">
        <v>1487500</v>
      </c>
      <c r="M20" s="8">
        <v>99.17</v>
      </c>
      <c r="N20" s="6">
        <v>1500000</v>
      </c>
    </row>
    <row r="21" spans="1:14" ht="45" x14ac:dyDescent="0.25">
      <c r="A21" s="4" t="s">
        <v>30</v>
      </c>
      <c r="B21" s="5" t="s">
        <v>70</v>
      </c>
      <c r="C21" s="5" t="s">
        <v>71</v>
      </c>
      <c r="D21" s="5" t="s">
        <v>20</v>
      </c>
      <c r="E21" s="5" t="s">
        <v>21</v>
      </c>
      <c r="F21" s="4">
        <v>12</v>
      </c>
      <c r="G21" s="4" t="s">
        <v>41</v>
      </c>
      <c r="H21" s="6">
        <v>3000000</v>
      </c>
      <c r="I21" s="7" t="s">
        <v>23</v>
      </c>
      <c r="J21" s="6">
        <v>3000000</v>
      </c>
      <c r="K21" s="6">
        <v>2240000</v>
      </c>
      <c r="L21" s="6">
        <v>2120000</v>
      </c>
      <c r="M21" s="8">
        <v>94.64</v>
      </c>
      <c r="N21" s="6">
        <v>2000000</v>
      </c>
    </row>
    <row r="22" spans="1:14" ht="45" x14ac:dyDescent="0.25">
      <c r="A22" s="4" t="s">
        <v>31</v>
      </c>
      <c r="B22" s="5" t="s">
        <v>72</v>
      </c>
      <c r="C22" s="5" t="s">
        <v>73</v>
      </c>
      <c r="D22" s="5" t="s">
        <v>20</v>
      </c>
      <c r="E22" s="5" t="s">
        <v>21</v>
      </c>
      <c r="F22" s="4">
        <v>12</v>
      </c>
      <c r="G22" s="4" t="s">
        <v>41</v>
      </c>
      <c r="H22" s="6">
        <v>30000000</v>
      </c>
      <c r="I22" s="7" t="s">
        <v>23</v>
      </c>
      <c r="J22" s="6">
        <v>24996000</v>
      </c>
      <c r="K22" s="6">
        <v>17287500</v>
      </c>
      <c r="L22" s="6">
        <v>16547000</v>
      </c>
      <c r="M22" s="8">
        <v>95.72</v>
      </c>
      <c r="N22" s="6">
        <v>15500000</v>
      </c>
    </row>
    <row r="23" spans="1:14" ht="45" x14ac:dyDescent="0.25">
      <c r="A23" s="4" t="s">
        <v>32</v>
      </c>
      <c r="B23" s="5" t="s">
        <v>74</v>
      </c>
      <c r="C23" s="5" t="s">
        <v>75</v>
      </c>
      <c r="D23" s="5" t="s">
        <v>20</v>
      </c>
      <c r="E23" s="5" t="s">
        <v>21</v>
      </c>
      <c r="F23" s="4">
        <v>12</v>
      </c>
      <c r="G23" s="4" t="s">
        <v>41</v>
      </c>
      <c r="H23" s="6">
        <v>80000000</v>
      </c>
      <c r="I23" s="7" t="s">
        <v>23</v>
      </c>
      <c r="J23" s="6">
        <v>70000000</v>
      </c>
      <c r="K23" s="6">
        <v>75000000</v>
      </c>
      <c r="L23" s="6">
        <v>74779775</v>
      </c>
      <c r="M23" s="8">
        <v>99.71</v>
      </c>
      <c r="N23" s="6">
        <v>60000000</v>
      </c>
    </row>
    <row r="24" spans="1:14" ht="45" x14ac:dyDescent="0.25">
      <c r="A24" s="4" t="s">
        <v>48</v>
      </c>
      <c r="B24" s="5" t="s">
        <v>76</v>
      </c>
      <c r="C24" s="5" t="s">
        <v>77</v>
      </c>
      <c r="D24" s="5" t="s">
        <v>20</v>
      </c>
      <c r="E24" s="5" t="s">
        <v>21</v>
      </c>
      <c r="F24" s="4">
        <v>12</v>
      </c>
      <c r="G24" s="4" t="s">
        <v>41</v>
      </c>
      <c r="H24" s="6">
        <v>10000000</v>
      </c>
      <c r="I24" s="7" t="s">
        <v>23</v>
      </c>
      <c r="J24" s="6">
        <v>5000000</v>
      </c>
      <c r="K24" s="6">
        <v>3495000</v>
      </c>
      <c r="L24" s="6">
        <v>2880000</v>
      </c>
      <c r="M24" s="8">
        <v>82.4</v>
      </c>
      <c r="N24" s="6">
        <v>3500000</v>
      </c>
    </row>
    <row r="25" spans="1:14" ht="30" x14ac:dyDescent="0.25">
      <c r="A25" s="4" t="s">
        <v>49</v>
      </c>
      <c r="B25" s="5" t="s">
        <v>78</v>
      </c>
      <c r="C25" s="5" t="s">
        <v>79</v>
      </c>
      <c r="D25" s="5" t="s">
        <v>20</v>
      </c>
      <c r="E25" s="5" t="s">
        <v>21</v>
      </c>
      <c r="F25" s="4">
        <v>12</v>
      </c>
      <c r="G25" s="4" t="s">
        <v>41</v>
      </c>
      <c r="H25" s="6">
        <v>168200000</v>
      </c>
      <c r="I25" s="7" t="s">
        <v>23</v>
      </c>
      <c r="J25" s="6">
        <v>14995000</v>
      </c>
      <c r="K25" s="6">
        <v>3450000</v>
      </c>
      <c r="L25" s="6">
        <v>3315000</v>
      </c>
      <c r="M25" s="8">
        <v>96.09</v>
      </c>
      <c r="N25" s="6">
        <v>11000000</v>
      </c>
    </row>
    <row r="26" spans="1:14" x14ac:dyDescent="0.25">
      <c r="A26" s="10" t="s">
        <v>35</v>
      </c>
      <c r="B26" s="394" t="s">
        <v>50</v>
      </c>
      <c r="C26" s="395"/>
      <c r="D26" s="395"/>
      <c r="E26" s="395"/>
      <c r="F26" s="395"/>
      <c r="G26" s="395"/>
      <c r="H26" s="395"/>
      <c r="I26" s="395"/>
      <c r="J26" s="395"/>
      <c r="K26" s="395"/>
      <c r="L26" s="395"/>
      <c r="M26" s="395"/>
      <c r="N26" s="396"/>
    </row>
    <row r="27" spans="1:14" ht="30" x14ac:dyDescent="0.25">
      <c r="A27" s="4" t="s">
        <v>19</v>
      </c>
      <c r="B27" s="5" t="s">
        <v>57</v>
      </c>
      <c r="C27" s="5" t="s">
        <v>57</v>
      </c>
      <c r="D27" s="5" t="s">
        <v>20</v>
      </c>
      <c r="E27" s="5" t="s">
        <v>21</v>
      </c>
      <c r="F27" s="4">
        <v>3</v>
      </c>
      <c r="G27" s="4" t="s">
        <v>25</v>
      </c>
      <c r="H27" s="6">
        <v>110000000</v>
      </c>
      <c r="I27" s="7" t="s">
        <v>23</v>
      </c>
      <c r="J27" s="6">
        <v>139750000</v>
      </c>
      <c r="K27" s="6">
        <v>112450000</v>
      </c>
      <c r="L27" s="6">
        <v>108922000</v>
      </c>
      <c r="M27" s="8">
        <v>96.86</v>
      </c>
      <c r="N27" s="6">
        <v>30000000</v>
      </c>
    </row>
    <row r="28" spans="1:14" ht="45" x14ac:dyDescent="0.25">
      <c r="A28" s="4" t="s">
        <v>24</v>
      </c>
      <c r="B28" s="5" t="s">
        <v>51</v>
      </c>
      <c r="C28" s="5" t="s">
        <v>58</v>
      </c>
      <c r="D28" s="5" t="s">
        <v>20</v>
      </c>
      <c r="E28" s="5" t="s">
        <v>21</v>
      </c>
      <c r="F28" s="4">
        <v>12</v>
      </c>
      <c r="G28" s="4" t="s">
        <v>41</v>
      </c>
      <c r="H28" s="6">
        <v>40000000</v>
      </c>
      <c r="I28" s="7" t="s">
        <v>23</v>
      </c>
      <c r="J28" s="6">
        <v>20000000</v>
      </c>
      <c r="K28" s="6">
        <v>9700000</v>
      </c>
      <c r="L28" s="6">
        <v>5574000</v>
      </c>
      <c r="M28" s="8">
        <v>57.46</v>
      </c>
      <c r="N28" s="6">
        <v>10000000</v>
      </c>
    </row>
    <row r="29" spans="1:14" ht="45" x14ac:dyDescent="0.25">
      <c r="A29" s="4" t="s">
        <v>26</v>
      </c>
      <c r="B29" s="5" t="s">
        <v>52</v>
      </c>
      <c r="C29" s="5" t="s">
        <v>80</v>
      </c>
      <c r="D29" s="5" t="s">
        <v>20</v>
      </c>
      <c r="E29" s="5" t="s">
        <v>21</v>
      </c>
      <c r="F29" s="4">
        <v>12</v>
      </c>
      <c r="G29" s="4" t="s">
        <v>41</v>
      </c>
      <c r="H29" s="6">
        <v>29100000</v>
      </c>
      <c r="I29" s="7" t="s">
        <v>23</v>
      </c>
      <c r="J29" s="6">
        <v>25000000</v>
      </c>
      <c r="K29" s="6">
        <v>19400000</v>
      </c>
      <c r="L29" s="6">
        <v>7978500</v>
      </c>
      <c r="M29" s="8">
        <v>41.13</v>
      </c>
      <c r="N29" s="6">
        <v>15000000</v>
      </c>
    </row>
    <row r="30" spans="1:14" ht="30" x14ac:dyDescent="0.25">
      <c r="A30" s="4" t="s">
        <v>27</v>
      </c>
      <c r="B30" s="5" t="s">
        <v>81</v>
      </c>
      <c r="C30" s="5" t="s">
        <v>82</v>
      </c>
      <c r="D30" s="5" t="s">
        <v>20</v>
      </c>
      <c r="E30" s="5" t="s">
        <v>21</v>
      </c>
      <c r="F30" s="4">
        <v>12</v>
      </c>
      <c r="G30" s="4" t="s">
        <v>41</v>
      </c>
      <c r="H30" s="6">
        <v>2500000</v>
      </c>
      <c r="I30" s="7" t="s">
        <v>23</v>
      </c>
      <c r="J30" s="6">
        <v>2500000</v>
      </c>
      <c r="K30" s="6">
        <v>1940000</v>
      </c>
      <c r="L30" s="6">
        <v>60000</v>
      </c>
      <c r="M30" s="8">
        <v>3.09</v>
      </c>
      <c r="N30" s="6">
        <v>2000000</v>
      </c>
    </row>
    <row r="31" spans="1:14" x14ac:dyDescent="0.25">
      <c r="A31" s="10" t="s">
        <v>53</v>
      </c>
      <c r="B31" s="394" t="s">
        <v>83</v>
      </c>
      <c r="C31" s="395"/>
      <c r="D31" s="395"/>
      <c r="E31" s="395"/>
      <c r="F31" s="395"/>
      <c r="G31" s="395"/>
      <c r="H31" s="395"/>
      <c r="I31" s="395"/>
      <c r="J31" s="395"/>
      <c r="K31" s="395"/>
      <c r="L31" s="395"/>
      <c r="M31" s="395"/>
      <c r="N31" s="396"/>
    </row>
    <row r="32" spans="1:14" ht="60" x14ac:dyDescent="0.25">
      <c r="A32" s="4" t="s">
        <v>19</v>
      </c>
      <c r="B32" s="5" t="s">
        <v>84</v>
      </c>
      <c r="C32" s="5" t="s">
        <v>85</v>
      </c>
      <c r="D32" s="5" t="s">
        <v>20</v>
      </c>
      <c r="E32" s="5" t="s">
        <v>21</v>
      </c>
      <c r="F32" s="4">
        <v>250</v>
      </c>
      <c r="G32" s="4" t="s">
        <v>22</v>
      </c>
      <c r="H32" s="6">
        <v>600000000</v>
      </c>
      <c r="I32" s="7" t="s">
        <v>23</v>
      </c>
      <c r="J32" s="6">
        <v>299960000</v>
      </c>
      <c r="K32" s="6">
        <v>193800000</v>
      </c>
      <c r="L32" s="6">
        <v>193179200</v>
      </c>
      <c r="M32" s="8">
        <v>99.68</v>
      </c>
      <c r="N32" s="6">
        <v>200000000</v>
      </c>
    </row>
    <row r="33" spans="1:14" ht="30" x14ac:dyDescent="0.25">
      <c r="A33" s="4" t="s">
        <v>24</v>
      </c>
      <c r="B33" s="5" t="s">
        <v>86</v>
      </c>
      <c r="C33" s="5" t="s">
        <v>87</v>
      </c>
      <c r="D33" s="5" t="s">
        <v>20</v>
      </c>
      <c r="E33" s="5" t="s">
        <v>21</v>
      </c>
      <c r="F33" s="4">
        <v>225</v>
      </c>
      <c r="G33" s="4" t="s">
        <v>22</v>
      </c>
      <c r="H33" s="6">
        <v>80000000</v>
      </c>
      <c r="I33" s="7" t="s">
        <v>23</v>
      </c>
      <c r="J33" s="6">
        <v>120735000</v>
      </c>
      <c r="K33" s="6">
        <v>124488800</v>
      </c>
      <c r="L33" s="6">
        <v>102755650</v>
      </c>
      <c r="M33" s="8">
        <v>82.54</v>
      </c>
      <c r="N33" s="6">
        <v>140000000</v>
      </c>
    </row>
    <row r="34" spans="1:14" ht="75" x14ac:dyDescent="0.25">
      <c r="A34" s="4" t="s">
        <v>26</v>
      </c>
      <c r="B34" s="5" t="s">
        <v>88</v>
      </c>
      <c r="C34" s="5" t="s">
        <v>89</v>
      </c>
      <c r="D34" s="5" t="s">
        <v>20</v>
      </c>
      <c r="E34" s="5" t="s">
        <v>21</v>
      </c>
      <c r="F34" s="4">
        <v>720</v>
      </c>
      <c r="G34" s="4" t="s">
        <v>22</v>
      </c>
      <c r="H34" s="6">
        <v>90000000</v>
      </c>
      <c r="I34" s="7" t="s">
        <v>23</v>
      </c>
      <c r="J34" s="6">
        <v>36583500</v>
      </c>
      <c r="K34" s="6">
        <v>35227000</v>
      </c>
      <c r="L34" s="6">
        <v>31358413</v>
      </c>
      <c r="M34" s="8">
        <v>89.02</v>
      </c>
      <c r="N34" s="8">
        <v>0</v>
      </c>
    </row>
    <row r="35" spans="1:14" ht="75" x14ac:dyDescent="0.25">
      <c r="A35" s="4" t="s">
        <v>27</v>
      </c>
      <c r="B35" s="5" t="s">
        <v>90</v>
      </c>
      <c r="C35" s="5" t="s">
        <v>91</v>
      </c>
      <c r="D35" s="5" t="s">
        <v>20</v>
      </c>
      <c r="E35" s="5" t="s">
        <v>21</v>
      </c>
      <c r="F35" s="4">
        <v>24</v>
      </c>
      <c r="G35" s="4" t="s">
        <v>92</v>
      </c>
      <c r="H35" s="6">
        <v>20000000</v>
      </c>
      <c r="I35" s="7" t="s">
        <v>23</v>
      </c>
      <c r="J35" s="6">
        <v>18392000</v>
      </c>
      <c r="K35" s="6">
        <v>12235000</v>
      </c>
      <c r="L35" s="6">
        <v>11172400</v>
      </c>
      <c r="M35" s="8">
        <v>91.32</v>
      </c>
      <c r="N35" s="6">
        <v>20000000</v>
      </c>
    </row>
    <row r="36" spans="1:14" ht="60" x14ac:dyDescent="0.25">
      <c r="A36" s="4" t="s">
        <v>28</v>
      </c>
      <c r="B36" s="5" t="s">
        <v>93</v>
      </c>
      <c r="C36" s="5" t="s">
        <v>94</v>
      </c>
      <c r="D36" s="5" t="s">
        <v>20</v>
      </c>
      <c r="E36" s="5" t="s">
        <v>21</v>
      </c>
      <c r="F36" s="4">
        <v>180</v>
      </c>
      <c r="G36" s="4" t="s">
        <v>22</v>
      </c>
      <c r="H36" s="6">
        <v>180000000</v>
      </c>
      <c r="I36" s="7" t="s">
        <v>23</v>
      </c>
      <c r="J36" s="6">
        <v>148570000</v>
      </c>
      <c r="K36" s="6">
        <v>150421000</v>
      </c>
      <c r="L36" s="6">
        <v>137387878</v>
      </c>
      <c r="M36" s="8">
        <v>91.34</v>
      </c>
      <c r="N36" s="6">
        <v>190000000</v>
      </c>
    </row>
    <row r="37" spans="1:14" ht="30" x14ac:dyDescent="0.25">
      <c r="A37" s="4" t="s">
        <v>29</v>
      </c>
      <c r="B37" s="5" t="s">
        <v>95</v>
      </c>
      <c r="C37" s="5" t="s">
        <v>96</v>
      </c>
      <c r="D37" s="5" t="s">
        <v>20</v>
      </c>
      <c r="E37" s="5" t="s">
        <v>21</v>
      </c>
      <c r="F37" s="4">
        <v>144</v>
      </c>
      <c r="G37" s="4" t="s">
        <v>22</v>
      </c>
      <c r="H37" s="6">
        <v>792000000</v>
      </c>
      <c r="I37" s="7" t="s">
        <v>23</v>
      </c>
      <c r="J37" s="8">
        <v>0</v>
      </c>
      <c r="K37" s="8">
        <v>0</v>
      </c>
      <c r="L37" s="8">
        <v>0</v>
      </c>
      <c r="M37" s="8" t="s">
        <v>21</v>
      </c>
      <c r="N37" s="8">
        <v>0</v>
      </c>
    </row>
    <row r="38" spans="1:14" ht="45" x14ac:dyDescent="0.25">
      <c r="A38" s="4" t="s">
        <v>30</v>
      </c>
      <c r="B38" s="5" t="s">
        <v>97</v>
      </c>
      <c r="C38" s="5" t="s">
        <v>98</v>
      </c>
      <c r="D38" s="5" t="s">
        <v>20</v>
      </c>
      <c r="E38" s="5" t="s">
        <v>21</v>
      </c>
      <c r="F38" s="4">
        <v>49</v>
      </c>
      <c r="G38" s="4" t="s">
        <v>22</v>
      </c>
      <c r="H38" s="6">
        <v>171500000</v>
      </c>
      <c r="I38" s="7" t="s">
        <v>23</v>
      </c>
      <c r="J38" s="8">
        <v>0</v>
      </c>
      <c r="K38" s="8">
        <v>0</v>
      </c>
      <c r="L38" s="8">
        <v>0</v>
      </c>
      <c r="M38" s="8" t="s">
        <v>21</v>
      </c>
      <c r="N38" s="8">
        <v>0</v>
      </c>
    </row>
    <row r="39" spans="1:14" ht="30" x14ac:dyDescent="0.25">
      <c r="A39" s="4" t="s">
        <v>31</v>
      </c>
      <c r="B39" s="5" t="s">
        <v>99</v>
      </c>
      <c r="C39" s="5" t="s">
        <v>100</v>
      </c>
      <c r="D39" s="5" t="s">
        <v>20</v>
      </c>
      <c r="E39" s="5" t="s">
        <v>21</v>
      </c>
      <c r="F39" s="4">
        <v>144</v>
      </c>
      <c r="G39" s="4" t="s">
        <v>22</v>
      </c>
      <c r="H39" s="6">
        <v>237600000</v>
      </c>
      <c r="I39" s="7" t="s">
        <v>23</v>
      </c>
      <c r="J39" s="8">
        <v>0</v>
      </c>
      <c r="K39" s="8">
        <v>0</v>
      </c>
      <c r="L39" s="8">
        <v>0</v>
      </c>
      <c r="M39" s="8" t="s">
        <v>21</v>
      </c>
      <c r="N39" s="8">
        <v>0</v>
      </c>
    </row>
    <row r="40" spans="1:14" x14ac:dyDescent="0.25">
      <c r="A40" s="10" t="s">
        <v>42</v>
      </c>
      <c r="B40" s="394" t="s">
        <v>54</v>
      </c>
      <c r="C40" s="395"/>
      <c r="D40" s="395"/>
      <c r="E40" s="395"/>
      <c r="F40" s="395"/>
      <c r="G40" s="395"/>
      <c r="H40" s="395"/>
      <c r="I40" s="395"/>
      <c r="J40" s="395"/>
      <c r="K40" s="395"/>
      <c r="L40" s="395"/>
      <c r="M40" s="395"/>
      <c r="N40" s="396"/>
    </row>
    <row r="41" spans="1:14" ht="75" x14ac:dyDescent="0.25">
      <c r="A41" s="4" t="s">
        <v>19</v>
      </c>
      <c r="B41" s="5" t="s">
        <v>101</v>
      </c>
      <c r="C41" s="5" t="s">
        <v>102</v>
      </c>
      <c r="D41" s="5" t="s">
        <v>20</v>
      </c>
      <c r="E41" s="5" t="s">
        <v>21</v>
      </c>
      <c r="F41" s="4">
        <v>25</v>
      </c>
      <c r="G41" s="4" t="s">
        <v>22</v>
      </c>
      <c r="H41" s="6">
        <v>75000000</v>
      </c>
      <c r="I41" s="7" t="s">
        <v>23</v>
      </c>
      <c r="J41" s="6">
        <v>49360000</v>
      </c>
      <c r="K41" s="6">
        <v>58631000</v>
      </c>
      <c r="L41" s="6">
        <v>32902474</v>
      </c>
      <c r="M41" s="8">
        <v>56.12</v>
      </c>
      <c r="N41" s="6">
        <v>50000000</v>
      </c>
    </row>
    <row r="42" spans="1:14" ht="45" x14ac:dyDescent="0.25">
      <c r="A42" s="4" t="s">
        <v>24</v>
      </c>
      <c r="B42" s="5" t="s">
        <v>103</v>
      </c>
      <c r="C42" s="5" t="s">
        <v>104</v>
      </c>
      <c r="D42" s="5" t="s">
        <v>20</v>
      </c>
      <c r="E42" s="5" t="s">
        <v>21</v>
      </c>
      <c r="F42" s="4">
        <v>15</v>
      </c>
      <c r="G42" s="4" t="s">
        <v>105</v>
      </c>
      <c r="H42" s="6">
        <v>20000000</v>
      </c>
      <c r="I42" s="7" t="s">
        <v>23</v>
      </c>
      <c r="J42" s="6">
        <v>18142000</v>
      </c>
      <c r="K42" s="6">
        <v>7912000</v>
      </c>
      <c r="L42" s="6">
        <v>7406761</v>
      </c>
      <c r="M42" s="8">
        <v>93.61</v>
      </c>
      <c r="N42" s="6">
        <v>20000000</v>
      </c>
    </row>
    <row r="43" spans="1:14" ht="45" x14ac:dyDescent="0.25">
      <c r="A43" s="4" t="s">
        <v>26</v>
      </c>
      <c r="B43" s="5" t="s">
        <v>106</v>
      </c>
      <c r="C43" s="5" t="s">
        <v>107</v>
      </c>
      <c r="D43" s="5" t="s">
        <v>20</v>
      </c>
      <c r="E43" s="5" t="s">
        <v>21</v>
      </c>
      <c r="F43" s="4">
        <v>55</v>
      </c>
      <c r="G43" s="4" t="s">
        <v>108</v>
      </c>
      <c r="H43" s="6">
        <v>10000000</v>
      </c>
      <c r="I43" s="7" t="s">
        <v>23</v>
      </c>
      <c r="J43" s="6">
        <v>9740000</v>
      </c>
      <c r="K43" s="6">
        <v>7628000</v>
      </c>
      <c r="L43" s="6">
        <v>7399336</v>
      </c>
      <c r="M43" s="8">
        <v>97</v>
      </c>
      <c r="N43" s="6">
        <v>8000000</v>
      </c>
    </row>
    <row r="44" spans="1:14" ht="30" x14ac:dyDescent="0.25">
      <c r="A44" s="4" t="s">
        <v>27</v>
      </c>
      <c r="B44" s="5" t="s">
        <v>109</v>
      </c>
      <c r="C44" s="5" t="s">
        <v>110</v>
      </c>
      <c r="D44" s="5" t="s">
        <v>20</v>
      </c>
      <c r="E44" s="5" t="s">
        <v>21</v>
      </c>
      <c r="F44" s="4">
        <v>225</v>
      </c>
      <c r="G44" s="4" t="s">
        <v>22</v>
      </c>
      <c r="H44" s="6">
        <v>1427276500</v>
      </c>
      <c r="I44" s="7" t="s">
        <v>23</v>
      </c>
      <c r="J44" s="6">
        <v>745276500</v>
      </c>
      <c r="K44" s="8">
        <v>0</v>
      </c>
      <c r="L44" s="8">
        <v>0</v>
      </c>
      <c r="M44" s="8" t="s">
        <v>21</v>
      </c>
      <c r="N44" s="6">
        <v>600000000</v>
      </c>
    </row>
    <row r="45" spans="1:14" ht="45" x14ac:dyDescent="0.25">
      <c r="A45" s="4" t="s">
        <v>28</v>
      </c>
      <c r="B45" s="5" t="s">
        <v>111</v>
      </c>
      <c r="C45" s="5" t="s">
        <v>112</v>
      </c>
      <c r="D45" s="5" t="s">
        <v>20</v>
      </c>
      <c r="E45" s="5" t="s">
        <v>21</v>
      </c>
      <c r="F45" s="4">
        <v>225</v>
      </c>
      <c r="G45" s="4" t="s">
        <v>113</v>
      </c>
      <c r="H45" s="6">
        <v>13600000</v>
      </c>
      <c r="I45" s="7" t="s">
        <v>23</v>
      </c>
      <c r="J45" s="6">
        <v>13382000</v>
      </c>
      <c r="K45" s="6">
        <v>17215000</v>
      </c>
      <c r="L45" s="6">
        <v>8992000</v>
      </c>
      <c r="M45" s="8">
        <v>52.23</v>
      </c>
      <c r="N45" s="6">
        <v>13600000</v>
      </c>
    </row>
    <row r="46" spans="1:14" ht="45" x14ac:dyDescent="0.25">
      <c r="A46" s="4" t="s">
        <v>29</v>
      </c>
      <c r="B46" s="5" t="s">
        <v>114</v>
      </c>
      <c r="C46" s="5" t="s">
        <v>115</v>
      </c>
      <c r="D46" s="5" t="s">
        <v>20</v>
      </c>
      <c r="E46" s="5" t="s">
        <v>21</v>
      </c>
      <c r="F46" s="4">
        <v>12</v>
      </c>
      <c r="G46" s="4" t="s">
        <v>22</v>
      </c>
      <c r="H46" s="6">
        <v>175642500</v>
      </c>
      <c r="I46" s="7" t="s">
        <v>23</v>
      </c>
      <c r="J46" s="6">
        <v>169607000</v>
      </c>
      <c r="K46" s="6">
        <v>108141600</v>
      </c>
      <c r="L46" s="6">
        <v>63628340</v>
      </c>
      <c r="M46" s="8">
        <v>58.84</v>
      </c>
      <c r="N46" s="6">
        <v>175642500</v>
      </c>
    </row>
    <row r="47" spans="1:14" ht="30" x14ac:dyDescent="0.25">
      <c r="A47" s="4" t="s">
        <v>30</v>
      </c>
      <c r="B47" s="5" t="s">
        <v>116</v>
      </c>
      <c r="C47" s="5" t="s">
        <v>117</v>
      </c>
      <c r="D47" s="5" t="s">
        <v>20</v>
      </c>
      <c r="E47" s="5" t="s">
        <v>21</v>
      </c>
      <c r="F47" s="4">
        <v>30</v>
      </c>
      <c r="G47" s="4" t="s">
        <v>22</v>
      </c>
      <c r="H47" s="6">
        <v>68265500</v>
      </c>
      <c r="I47" s="7" t="s">
        <v>23</v>
      </c>
      <c r="J47" s="6">
        <v>68265500</v>
      </c>
      <c r="K47" s="6">
        <v>130448100</v>
      </c>
      <c r="L47" s="6">
        <v>49458300</v>
      </c>
      <c r="M47" s="8">
        <v>37.909999999999997</v>
      </c>
      <c r="N47" s="6">
        <v>35000000</v>
      </c>
    </row>
    <row r="48" spans="1:14" ht="30" x14ac:dyDescent="0.25">
      <c r="A48" s="4" t="s">
        <v>31</v>
      </c>
      <c r="B48" s="5" t="s">
        <v>118</v>
      </c>
      <c r="C48" s="5" t="s">
        <v>119</v>
      </c>
      <c r="D48" s="5" t="s">
        <v>20</v>
      </c>
      <c r="E48" s="5" t="s">
        <v>21</v>
      </c>
      <c r="F48" s="4">
        <v>1</v>
      </c>
      <c r="G48" s="4" t="s">
        <v>25</v>
      </c>
      <c r="H48" s="6">
        <v>55000000</v>
      </c>
      <c r="I48" s="7" t="s">
        <v>23</v>
      </c>
      <c r="J48" s="6">
        <v>52773900</v>
      </c>
      <c r="K48" s="6">
        <v>13790250</v>
      </c>
      <c r="L48" s="6">
        <v>12736822</v>
      </c>
      <c r="M48" s="8">
        <v>92.36</v>
      </c>
      <c r="N48" s="6">
        <v>15000000</v>
      </c>
    </row>
    <row r="49" spans="1:14" ht="45" x14ac:dyDescent="0.25">
      <c r="A49" s="4" t="s">
        <v>32</v>
      </c>
      <c r="B49" s="5" t="s">
        <v>120</v>
      </c>
      <c r="C49" s="5" t="s">
        <v>121</v>
      </c>
      <c r="D49" s="5" t="s">
        <v>20</v>
      </c>
      <c r="E49" s="5" t="s">
        <v>21</v>
      </c>
      <c r="F49" s="4">
        <v>10</v>
      </c>
      <c r="G49" s="4" t="s">
        <v>22</v>
      </c>
      <c r="H49" s="6">
        <v>58150000</v>
      </c>
      <c r="I49" s="7" t="s">
        <v>23</v>
      </c>
      <c r="J49" s="6">
        <v>100000000</v>
      </c>
      <c r="K49" s="6">
        <v>58150000</v>
      </c>
      <c r="L49" s="6">
        <v>58150000</v>
      </c>
      <c r="M49" s="8">
        <v>100</v>
      </c>
      <c r="N49" s="6">
        <v>60000000</v>
      </c>
    </row>
    <row r="50" spans="1:14" ht="45" x14ac:dyDescent="0.25">
      <c r="A50" s="4" t="s">
        <v>48</v>
      </c>
      <c r="B50" s="5" t="s">
        <v>122</v>
      </c>
      <c r="C50" s="5" t="s">
        <v>123</v>
      </c>
      <c r="D50" s="5" t="s">
        <v>20</v>
      </c>
      <c r="E50" s="5" t="s">
        <v>21</v>
      </c>
      <c r="F50" s="18">
        <v>1500</v>
      </c>
      <c r="G50" s="4" t="s">
        <v>22</v>
      </c>
      <c r="H50" s="6">
        <v>80000000</v>
      </c>
      <c r="I50" s="7" t="s">
        <v>23</v>
      </c>
      <c r="J50" s="6">
        <v>72727000</v>
      </c>
      <c r="K50" s="6">
        <v>58840000</v>
      </c>
      <c r="L50" s="6">
        <v>52305564</v>
      </c>
      <c r="M50" s="8">
        <v>88.89</v>
      </c>
      <c r="N50" s="6">
        <v>85000000</v>
      </c>
    </row>
    <row r="51" spans="1:14" ht="45" x14ac:dyDescent="0.25">
      <c r="A51" s="4" t="s">
        <v>49</v>
      </c>
      <c r="B51" s="5" t="s">
        <v>124</v>
      </c>
      <c r="C51" s="5" t="s">
        <v>125</v>
      </c>
      <c r="D51" s="5" t="s">
        <v>20</v>
      </c>
      <c r="E51" s="5" t="s">
        <v>21</v>
      </c>
      <c r="F51" s="4">
        <v>72</v>
      </c>
      <c r="G51" s="4" t="s">
        <v>55</v>
      </c>
      <c r="H51" s="6">
        <v>100000000</v>
      </c>
      <c r="I51" s="7" t="s">
        <v>23</v>
      </c>
      <c r="J51" s="8">
        <v>0</v>
      </c>
      <c r="K51" s="8">
        <v>0</v>
      </c>
      <c r="L51" s="8">
        <v>0</v>
      </c>
      <c r="M51" s="8" t="s">
        <v>21</v>
      </c>
      <c r="N51" s="8">
        <v>0</v>
      </c>
    </row>
    <row r="52" spans="1:14" x14ac:dyDescent="0.25">
      <c r="A52" s="10" t="s">
        <v>43</v>
      </c>
      <c r="B52" s="394" t="s">
        <v>126</v>
      </c>
      <c r="C52" s="395"/>
      <c r="D52" s="395"/>
      <c r="E52" s="395"/>
      <c r="F52" s="395"/>
      <c r="G52" s="395"/>
      <c r="H52" s="395"/>
      <c r="I52" s="395"/>
      <c r="J52" s="395"/>
      <c r="K52" s="395"/>
      <c r="L52" s="395"/>
      <c r="M52" s="395"/>
      <c r="N52" s="396"/>
    </row>
    <row r="53" spans="1:14" ht="45" x14ac:dyDescent="0.25">
      <c r="A53" s="4" t="s">
        <v>19</v>
      </c>
      <c r="B53" s="5" t="s">
        <v>127</v>
      </c>
      <c r="C53" s="5" t="s">
        <v>128</v>
      </c>
      <c r="D53" s="5" t="s">
        <v>20</v>
      </c>
      <c r="E53" s="5" t="s">
        <v>21</v>
      </c>
      <c r="F53" s="4">
        <v>60</v>
      </c>
      <c r="G53" s="4" t="s">
        <v>22</v>
      </c>
      <c r="H53" s="6">
        <v>1000000000</v>
      </c>
      <c r="I53" s="7" t="s">
        <v>23</v>
      </c>
      <c r="J53" s="6">
        <v>1831729000</v>
      </c>
      <c r="K53" s="6">
        <v>999974000</v>
      </c>
      <c r="L53" s="6">
        <v>979697000</v>
      </c>
      <c r="M53" s="8">
        <v>97.97</v>
      </c>
      <c r="N53" s="6">
        <v>2000000000</v>
      </c>
    </row>
    <row r="54" spans="1:14" x14ac:dyDescent="0.25">
      <c r="A54" s="10" t="s">
        <v>129</v>
      </c>
      <c r="B54" s="394" t="s">
        <v>130</v>
      </c>
      <c r="C54" s="395"/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6"/>
    </row>
    <row r="55" spans="1:14" ht="60" x14ac:dyDescent="0.25">
      <c r="A55" s="4" t="s">
        <v>19</v>
      </c>
      <c r="B55" s="5" t="s">
        <v>131</v>
      </c>
      <c r="C55" s="5" t="s">
        <v>132</v>
      </c>
      <c r="D55" s="5" t="s">
        <v>20</v>
      </c>
      <c r="E55" s="5" t="s">
        <v>21</v>
      </c>
      <c r="F55" s="4">
        <v>560</v>
      </c>
      <c r="G55" s="4" t="s">
        <v>133</v>
      </c>
      <c r="H55" s="6">
        <v>25000000</v>
      </c>
      <c r="I55" s="7" t="s">
        <v>23</v>
      </c>
      <c r="J55" s="6">
        <v>21639900</v>
      </c>
      <c r="K55" s="6">
        <v>17269500</v>
      </c>
      <c r="L55" s="6">
        <v>16026397</v>
      </c>
      <c r="M55" s="8">
        <v>92.8</v>
      </c>
      <c r="N55" s="6">
        <v>20000000</v>
      </c>
    </row>
    <row r="56" spans="1:14" ht="45" x14ac:dyDescent="0.25">
      <c r="A56" s="4" t="s">
        <v>24</v>
      </c>
      <c r="B56" s="5" t="s">
        <v>134</v>
      </c>
      <c r="C56" s="5" t="s">
        <v>135</v>
      </c>
      <c r="D56" s="5" t="s">
        <v>20</v>
      </c>
      <c r="E56" s="5" t="s">
        <v>21</v>
      </c>
      <c r="F56" s="18">
        <v>5000</v>
      </c>
      <c r="G56" s="4" t="s">
        <v>136</v>
      </c>
      <c r="H56" s="6">
        <v>30000000</v>
      </c>
      <c r="I56" s="7" t="s">
        <v>23</v>
      </c>
      <c r="J56" s="6">
        <v>20000000</v>
      </c>
      <c r="K56" s="6">
        <v>10105750</v>
      </c>
      <c r="L56" s="6">
        <v>4339827</v>
      </c>
      <c r="M56" s="8">
        <v>42.94</v>
      </c>
      <c r="N56" s="6">
        <v>20000000</v>
      </c>
    </row>
    <row r="57" spans="1:14" ht="60" x14ac:dyDescent="0.25">
      <c r="A57" s="4" t="s">
        <v>26</v>
      </c>
      <c r="B57" s="5" t="s">
        <v>137</v>
      </c>
      <c r="C57" s="5" t="s">
        <v>138</v>
      </c>
      <c r="D57" s="5" t="s">
        <v>20</v>
      </c>
      <c r="E57" s="5" t="s">
        <v>21</v>
      </c>
      <c r="F57" s="4">
        <v>5</v>
      </c>
      <c r="G57" s="4" t="s">
        <v>113</v>
      </c>
      <c r="H57" s="6">
        <v>30000000</v>
      </c>
      <c r="I57" s="7" t="s">
        <v>23</v>
      </c>
      <c r="J57" s="6">
        <v>17762500</v>
      </c>
      <c r="K57" s="6">
        <v>15138000</v>
      </c>
      <c r="L57" s="6">
        <v>4068925</v>
      </c>
      <c r="M57" s="8">
        <v>26.88</v>
      </c>
      <c r="N57" s="6">
        <v>30000000</v>
      </c>
    </row>
    <row r="58" spans="1:14" ht="45" x14ac:dyDescent="0.25">
      <c r="A58" s="4" t="s">
        <v>27</v>
      </c>
      <c r="B58" s="5" t="s">
        <v>139</v>
      </c>
      <c r="C58" s="5" t="s">
        <v>140</v>
      </c>
      <c r="D58" s="5" t="s">
        <v>20</v>
      </c>
      <c r="E58" s="5" t="s">
        <v>21</v>
      </c>
      <c r="F58" s="4">
        <v>100</v>
      </c>
      <c r="G58" s="4" t="s">
        <v>55</v>
      </c>
      <c r="H58" s="6">
        <v>90000000</v>
      </c>
      <c r="I58" s="7" t="s">
        <v>23</v>
      </c>
      <c r="J58" s="6">
        <v>40225000</v>
      </c>
      <c r="K58" s="6">
        <v>45000000</v>
      </c>
      <c r="L58" s="6">
        <v>24664687</v>
      </c>
      <c r="M58" s="8">
        <v>54.81</v>
      </c>
      <c r="N58" s="6">
        <v>190000000</v>
      </c>
    </row>
    <row r="59" spans="1:14" ht="45" x14ac:dyDescent="0.25">
      <c r="A59" s="4" t="s">
        <v>28</v>
      </c>
      <c r="B59" s="5" t="s">
        <v>141</v>
      </c>
      <c r="C59" s="5" t="s">
        <v>142</v>
      </c>
      <c r="D59" s="5" t="s">
        <v>20</v>
      </c>
      <c r="E59" s="5" t="s">
        <v>21</v>
      </c>
      <c r="F59" s="4">
        <v>8</v>
      </c>
      <c r="G59" s="4" t="s">
        <v>22</v>
      </c>
      <c r="H59" s="6">
        <v>25000000</v>
      </c>
      <c r="I59" s="7" t="s">
        <v>23</v>
      </c>
      <c r="J59" s="8">
        <v>0</v>
      </c>
      <c r="K59" s="8">
        <v>0</v>
      </c>
      <c r="L59" s="8">
        <v>0</v>
      </c>
      <c r="M59" s="8" t="s">
        <v>21</v>
      </c>
      <c r="N59" s="8">
        <v>0</v>
      </c>
    </row>
    <row r="60" spans="1:14" x14ac:dyDescent="0.25">
      <c r="A60" s="11"/>
      <c r="B60" s="397" t="s">
        <v>36</v>
      </c>
      <c r="C60" s="398"/>
      <c r="D60" s="399"/>
      <c r="E60" s="12"/>
      <c r="F60" s="12"/>
      <c r="G60" s="12"/>
      <c r="H60" s="13">
        <v>6273154500</v>
      </c>
      <c r="I60" s="12"/>
      <c r="J60" s="13">
        <v>5243443800</v>
      </c>
      <c r="K60" s="13">
        <v>4217407400</v>
      </c>
      <c r="L60" s="13">
        <v>3166692257</v>
      </c>
      <c r="M60" s="12"/>
      <c r="N60" s="13">
        <v>6022742500</v>
      </c>
    </row>
  </sheetData>
  <mergeCells count="19">
    <mergeCell ref="B26:N26"/>
    <mergeCell ref="B11:N11"/>
    <mergeCell ref="K6:M6"/>
    <mergeCell ref="N6:N7"/>
    <mergeCell ref="A6:A7"/>
    <mergeCell ref="B6:B7"/>
    <mergeCell ref="C6:C7"/>
    <mergeCell ref="A9:N9"/>
    <mergeCell ref="D6:H6"/>
    <mergeCell ref="I6:I7"/>
    <mergeCell ref="J6:J7"/>
    <mergeCell ref="B14:N14"/>
    <mergeCell ref="B13:N13"/>
    <mergeCell ref="B10:N10"/>
    <mergeCell ref="B31:N31"/>
    <mergeCell ref="B40:N40"/>
    <mergeCell ref="B52:N52"/>
    <mergeCell ref="B54:N54"/>
    <mergeCell ref="B60:D60"/>
  </mergeCells>
  <pageMargins left="0.7" right="0.7" top="0.75" bottom="0.75" header="0.3" footer="0.3"/>
  <pageSetup paperSize="9" orientation="portrait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view="pageBreakPreview" zoomScale="85" zoomScaleNormal="100" zoomScaleSheetLayoutView="85" workbookViewId="0">
      <selection activeCell="A2" sqref="A2:N2"/>
    </sheetView>
  </sheetViews>
  <sheetFormatPr defaultRowHeight="12" x14ac:dyDescent="0.25"/>
  <cols>
    <col min="1" max="1" width="4.5703125" style="20" customWidth="1"/>
    <col min="2" max="2" width="63.5703125" style="20" customWidth="1"/>
    <col min="3" max="3" width="16.7109375" style="20" hidden="1" customWidth="1"/>
    <col min="4" max="4" width="11.28515625" style="20" hidden="1" customWidth="1"/>
    <col min="5" max="5" width="8.28515625" style="20" hidden="1" customWidth="1"/>
    <col min="6" max="6" width="6.7109375" style="20" hidden="1" customWidth="1"/>
    <col min="7" max="7" width="8.28515625" style="136" hidden="1" customWidth="1"/>
    <col min="8" max="8" width="14.7109375" style="20" hidden="1" customWidth="1"/>
    <col min="9" max="9" width="7.28515625" style="136" hidden="1" customWidth="1"/>
    <col min="10" max="10" width="16.7109375" style="20" customWidth="1"/>
    <col min="11" max="11" width="19.7109375" style="20" customWidth="1"/>
    <col min="12" max="12" width="16.140625" style="20" customWidth="1"/>
    <col min="13" max="13" width="19.42578125" style="20" customWidth="1"/>
    <col min="14" max="14" width="25.5703125" style="20" customWidth="1"/>
    <col min="15" max="15" width="50.42578125" style="20" bestFit="1" customWidth="1"/>
    <col min="16" max="16" width="33.5703125" style="20" bestFit="1" customWidth="1"/>
    <col min="17" max="16384" width="9.140625" style="20"/>
  </cols>
  <sheetData>
    <row r="1" spans="1:14" ht="15.75" x14ac:dyDescent="0.25">
      <c r="A1" s="390" t="s">
        <v>210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</row>
    <row r="2" spans="1:14" ht="15.75" x14ac:dyDescent="0.25">
      <c r="A2" s="390" t="s">
        <v>1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</row>
    <row r="3" spans="1:14" ht="12.75" thickBot="1" x14ac:dyDescent="0.3">
      <c r="A3" s="25"/>
    </row>
    <row r="4" spans="1:14" s="26" customFormat="1" ht="25.5" customHeight="1" thickBot="1" x14ac:dyDescent="0.3">
      <c r="A4" s="412" t="s">
        <v>3</v>
      </c>
      <c r="B4" s="412" t="s">
        <v>208</v>
      </c>
      <c r="C4" s="412" t="s">
        <v>5</v>
      </c>
      <c r="D4" s="412" t="s">
        <v>147</v>
      </c>
      <c r="E4" s="412"/>
      <c r="F4" s="412"/>
      <c r="G4" s="412"/>
      <c r="H4" s="412"/>
      <c r="I4" s="412" t="s">
        <v>7</v>
      </c>
      <c r="J4" s="413" t="s">
        <v>204</v>
      </c>
      <c r="K4" s="414" t="s">
        <v>205</v>
      </c>
      <c r="L4" s="415"/>
      <c r="M4" s="416" t="s">
        <v>206</v>
      </c>
      <c r="N4" s="416" t="s">
        <v>207</v>
      </c>
    </row>
    <row r="5" spans="1:14" s="26" customFormat="1" ht="31.5" customHeight="1" thickBot="1" x14ac:dyDescent="0.3">
      <c r="A5" s="412"/>
      <c r="B5" s="412"/>
      <c r="C5" s="412"/>
      <c r="D5" s="142" t="s">
        <v>11</v>
      </c>
      <c r="E5" s="142" t="s">
        <v>12</v>
      </c>
      <c r="F5" s="142" t="s">
        <v>13</v>
      </c>
      <c r="G5" s="142" t="s">
        <v>14</v>
      </c>
      <c r="H5" s="142" t="s">
        <v>15</v>
      </c>
      <c r="I5" s="412"/>
      <c r="J5" s="413"/>
      <c r="K5" s="143" t="s">
        <v>209</v>
      </c>
      <c r="L5" s="144" t="s">
        <v>18</v>
      </c>
      <c r="M5" s="417"/>
      <c r="N5" s="417"/>
    </row>
    <row r="6" spans="1:14" ht="15.75" thickBot="1" x14ac:dyDescent="0.3">
      <c r="A6" s="145">
        <v>1</v>
      </c>
      <c r="B6" s="145">
        <v>2</v>
      </c>
      <c r="C6" s="145">
        <v>3</v>
      </c>
      <c r="D6" s="145">
        <v>4</v>
      </c>
      <c r="E6" s="145">
        <v>5</v>
      </c>
      <c r="F6" s="145">
        <v>6</v>
      </c>
      <c r="G6" s="145">
        <v>7</v>
      </c>
      <c r="H6" s="145">
        <v>8</v>
      </c>
      <c r="I6" s="145">
        <v>9</v>
      </c>
      <c r="J6" s="145">
        <v>3</v>
      </c>
      <c r="K6" s="146">
        <v>4</v>
      </c>
      <c r="L6" s="146"/>
      <c r="M6" s="145">
        <v>5</v>
      </c>
      <c r="N6" s="145">
        <v>5</v>
      </c>
    </row>
    <row r="7" spans="1:14" s="37" customFormat="1" ht="15.75" x14ac:dyDescent="0.25">
      <c r="A7" s="147" t="s">
        <v>144</v>
      </c>
      <c r="B7" s="148"/>
      <c r="C7" s="149"/>
      <c r="D7" s="149"/>
      <c r="E7" s="149"/>
      <c r="F7" s="149"/>
      <c r="G7" s="149"/>
      <c r="H7" s="150">
        <f>SUM(H8:H9)</f>
        <v>12431443184</v>
      </c>
      <c r="I7" s="151"/>
      <c r="J7" s="150">
        <f>SUM(J8:J9)</f>
        <v>9468977584</v>
      </c>
      <c r="K7" s="150"/>
      <c r="L7" s="150"/>
      <c r="M7" s="150"/>
      <c r="N7" s="150"/>
    </row>
    <row r="8" spans="1:14" ht="15" x14ac:dyDescent="0.25">
      <c r="A8" s="152" t="s">
        <v>33</v>
      </c>
      <c r="B8" s="153" t="s">
        <v>145</v>
      </c>
      <c r="C8" s="154"/>
      <c r="D8" s="154"/>
      <c r="E8" s="154"/>
      <c r="F8" s="154"/>
      <c r="G8" s="154"/>
      <c r="H8" s="155">
        <f>H12</f>
        <v>3457648184</v>
      </c>
      <c r="I8" s="155"/>
      <c r="J8" s="155">
        <f t="shared" ref="J8" si="0">J12</f>
        <v>3457648184</v>
      </c>
      <c r="K8" s="155"/>
      <c r="L8" s="155"/>
      <c r="M8" s="155"/>
      <c r="N8" s="155"/>
    </row>
    <row r="9" spans="1:14" ht="15" x14ac:dyDescent="0.25">
      <c r="A9" s="152" t="s">
        <v>35</v>
      </c>
      <c r="B9" s="153" t="s">
        <v>146</v>
      </c>
      <c r="C9" s="154"/>
      <c r="D9" s="154"/>
      <c r="E9" s="154"/>
      <c r="F9" s="154"/>
      <c r="G9" s="154"/>
      <c r="H9" s="155">
        <f>H17</f>
        <v>8973795000</v>
      </c>
      <c r="I9" s="155"/>
      <c r="J9" s="155">
        <f t="shared" ref="J9" si="1">J17</f>
        <v>6011329400</v>
      </c>
      <c r="K9" s="155"/>
      <c r="L9" s="155"/>
      <c r="M9" s="155"/>
      <c r="N9" s="155"/>
    </row>
    <row r="10" spans="1:14" ht="15" x14ac:dyDescent="0.25">
      <c r="A10" s="152"/>
      <c r="B10" s="153"/>
      <c r="C10" s="154"/>
      <c r="D10" s="154"/>
      <c r="E10" s="154"/>
      <c r="F10" s="154"/>
      <c r="G10" s="154"/>
      <c r="H10" s="155"/>
      <c r="I10" s="156"/>
      <c r="J10" s="155"/>
      <c r="K10" s="155"/>
      <c r="L10" s="155"/>
      <c r="M10" s="155"/>
      <c r="N10" s="155"/>
    </row>
    <row r="11" spans="1:14" s="37" customFormat="1" ht="15.75" x14ac:dyDescent="0.25">
      <c r="A11" s="157" t="s">
        <v>143</v>
      </c>
      <c r="B11" s="158"/>
      <c r="C11" s="158"/>
      <c r="D11" s="158"/>
      <c r="E11" s="159"/>
      <c r="F11" s="158"/>
      <c r="G11" s="158"/>
      <c r="H11" s="160">
        <f>H12+H17</f>
        <v>12431443184</v>
      </c>
      <c r="I11" s="160"/>
      <c r="J11" s="160">
        <f t="shared" ref="J11" si="2">J12+J17</f>
        <v>9468977584</v>
      </c>
      <c r="K11" s="160"/>
      <c r="L11" s="160"/>
      <c r="M11" s="160"/>
      <c r="N11" s="160"/>
    </row>
    <row r="12" spans="1:14" ht="15.75" x14ac:dyDescent="0.25">
      <c r="A12" s="161" t="s">
        <v>145</v>
      </c>
      <c r="B12" s="162"/>
      <c r="C12" s="162"/>
      <c r="D12" s="162"/>
      <c r="E12" s="163"/>
      <c r="F12" s="162"/>
      <c r="G12" s="162"/>
      <c r="H12" s="164">
        <f>SUM(H14:H15)</f>
        <v>3457648184</v>
      </c>
      <c r="I12" s="165"/>
      <c r="J12" s="165">
        <f t="shared" ref="J12" si="3">SUM(J14:J15)</f>
        <v>3457648184</v>
      </c>
      <c r="K12" s="165"/>
      <c r="L12" s="165"/>
      <c r="M12" s="165"/>
      <c r="N12" s="165"/>
    </row>
    <row r="13" spans="1:14" ht="15.75" x14ac:dyDescent="0.25">
      <c r="A13" s="166" t="s">
        <v>33</v>
      </c>
      <c r="B13" s="162" t="s">
        <v>152</v>
      </c>
      <c r="C13" s="162"/>
      <c r="D13" s="162"/>
      <c r="E13" s="163"/>
      <c r="F13" s="162"/>
      <c r="G13" s="162"/>
      <c r="H13" s="164"/>
      <c r="I13" s="165"/>
      <c r="J13" s="165"/>
      <c r="K13" s="165"/>
      <c r="L13" s="165"/>
      <c r="M13" s="165"/>
      <c r="N13" s="165"/>
    </row>
    <row r="14" spans="1:14" ht="15" x14ac:dyDescent="0.25">
      <c r="A14" s="167" t="s">
        <v>19</v>
      </c>
      <c r="B14" s="168" t="s">
        <v>153</v>
      </c>
      <c r="C14" s="168"/>
      <c r="D14" s="168"/>
      <c r="E14" s="169"/>
      <c r="F14" s="168"/>
      <c r="G14" s="168"/>
      <c r="H14" s="170">
        <v>2485648184</v>
      </c>
      <c r="I14" s="171"/>
      <c r="J14" s="171">
        <v>2485648184</v>
      </c>
      <c r="K14" s="171"/>
      <c r="L14" s="171"/>
      <c r="M14" s="171"/>
      <c r="N14" s="171"/>
    </row>
    <row r="15" spans="1:14" ht="15" x14ac:dyDescent="0.25">
      <c r="A15" s="167" t="s">
        <v>24</v>
      </c>
      <c r="B15" s="168" t="s">
        <v>154</v>
      </c>
      <c r="C15" s="168"/>
      <c r="D15" s="168"/>
      <c r="E15" s="169"/>
      <c r="F15" s="168"/>
      <c r="G15" s="168"/>
      <c r="H15" s="170">
        <v>972000000</v>
      </c>
      <c r="I15" s="171"/>
      <c r="J15" s="171">
        <v>972000000</v>
      </c>
      <c r="K15" s="171"/>
      <c r="L15" s="171"/>
      <c r="M15" s="171"/>
      <c r="N15" s="171"/>
    </row>
    <row r="16" spans="1:14" ht="15" x14ac:dyDescent="0.25">
      <c r="A16" s="167"/>
      <c r="B16" s="168"/>
      <c r="C16" s="168"/>
      <c r="D16" s="168"/>
      <c r="E16" s="169"/>
      <c r="F16" s="168"/>
      <c r="G16" s="168"/>
      <c r="H16" s="170"/>
      <c r="I16" s="171"/>
      <c r="J16" s="171"/>
      <c r="K16" s="171"/>
      <c r="L16" s="171"/>
      <c r="M16" s="171"/>
      <c r="N16" s="171"/>
    </row>
    <row r="17" spans="1:14" ht="15" x14ac:dyDescent="0.25">
      <c r="A17" s="172" t="s">
        <v>38</v>
      </c>
      <c r="B17" s="173"/>
      <c r="C17" s="173"/>
      <c r="D17" s="173"/>
      <c r="E17" s="173"/>
      <c r="F17" s="173"/>
      <c r="G17" s="174"/>
      <c r="H17" s="175">
        <f>SUM(H20:H76)</f>
        <v>8973795000</v>
      </c>
      <c r="I17" s="176"/>
      <c r="J17" s="176">
        <f>SUM(J20:J76)</f>
        <v>6011329400</v>
      </c>
      <c r="K17" s="176"/>
      <c r="L17" s="176"/>
      <c r="M17" s="176"/>
      <c r="N17" s="176"/>
    </row>
    <row r="18" spans="1:14" ht="15.75" x14ac:dyDescent="0.25">
      <c r="A18" s="177" t="s">
        <v>19</v>
      </c>
      <c r="B18" s="178" t="s">
        <v>39</v>
      </c>
      <c r="C18" s="178"/>
      <c r="D18" s="178"/>
      <c r="E18" s="178"/>
      <c r="F18" s="178"/>
      <c r="G18" s="179"/>
      <c r="H18" s="180"/>
      <c r="I18" s="179"/>
      <c r="J18" s="178"/>
      <c r="K18" s="178"/>
      <c r="L18" s="178"/>
      <c r="M18" s="178"/>
      <c r="N18" s="178"/>
    </row>
    <row r="19" spans="1:14" ht="15.75" x14ac:dyDescent="0.25">
      <c r="A19" s="181" t="s">
        <v>33</v>
      </c>
      <c r="B19" s="182" t="s">
        <v>40</v>
      </c>
      <c r="C19" s="182"/>
      <c r="D19" s="182"/>
      <c r="E19" s="182"/>
      <c r="F19" s="182"/>
      <c r="G19" s="183"/>
      <c r="H19" s="184"/>
      <c r="I19" s="183"/>
      <c r="J19" s="182"/>
      <c r="K19" s="182"/>
      <c r="L19" s="182"/>
      <c r="M19" s="182"/>
      <c r="N19" s="182"/>
    </row>
    <row r="20" spans="1:14" ht="15" x14ac:dyDescent="0.25">
      <c r="A20" s="185" t="s">
        <v>19</v>
      </c>
      <c r="B20" s="186" t="s">
        <v>62</v>
      </c>
      <c r="C20" s="186" t="s">
        <v>63</v>
      </c>
      <c r="D20" s="186" t="s">
        <v>20</v>
      </c>
      <c r="E20" s="186" t="s">
        <v>21</v>
      </c>
      <c r="F20" s="187">
        <v>5</v>
      </c>
      <c r="G20" s="187" t="s">
        <v>37</v>
      </c>
      <c r="H20" s="188">
        <v>5000000</v>
      </c>
      <c r="I20" s="187" t="s">
        <v>23</v>
      </c>
      <c r="J20" s="188">
        <v>1500000</v>
      </c>
      <c r="K20" s="189"/>
      <c r="L20" s="189"/>
      <c r="M20" s="189"/>
      <c r="N20" s="189"/>
    </row>
    <row r="21" spans="1:14" ht="50.25" customHeight="1" x14ac:dyDescent="0.25">
      <c r="A21" s="177" t="s">
        <v>24</v>
      </c>
      <c r="B21" s="182" t="s">
        <v>34</v>
      </c>
      <c r="C21" s="178"/>
      <c r="D21" s="178"/>
      <c r="E21" s="178"/>
      <c r="F21" s="178"/>
      <c r="G21" s="179"/>
      <c r="H21" s="180"/>
      <c r="I21" s="179"/>
      <c r="J21" s="180"/>
      <c r="K21" s="178"/>
      <c r="L21" s="178"/>
      <c r="M21" s="178"/>
      <c r="N21" s="178"/>
    </row>
    <row r="22" spans="1:14" ht="15.75" x14ac:dyDescent="0.25">
      <c r="A22" s="177" t="s">
        <v>33</v>
      </c>
      <c r="B22" s="178" t="s">
        <v>44</v>
      </c>
      <c r="C22" s="178"/>
      <c r="D22" s="178"/>
      <c r="E22" s="178"/>
      <c r="F22" s="178"/>
      <c r="G22" s="179"/>
      <c r="H22" s="180"/>
      <c r="I22" s="179"/>
      <c r="J22" s="180"/>
      <c r="K22" s="178"/>
      <c r="L22" s="178"/>
      <c r="M22" s="178"/>
      <c r="N22" s="178"/>
    </row>
    <row r="23" spans="1:14" ht="15" x14ac:dyDescent="0.25">
      <c r="A23" s="185" t="s">
        <v>19</v>
      </c>
      <c r="B23" s="186" t="s">
        <v>64</v>
      </c>
      <c r="C23" s="186" t="s">
        <v>65</v>
      </c>
      <c r="D23" s="186" t="s">
        <v>20</v>
      </c>
      <c r="E23" s="186" t="s">
        <v>21</v>
      </c>
      <c r="F23" s="187">
        <v>12</v>
      </c>
      <c r="G23" s="187" t="s">
        <v>41</v>
      </c>
      <c r="H23" s="188">
        <v>130000000</v>
      </c>
      <c r="I23" s="187" t="s">
        <v>23</v>
      </c>
      <c r="J23" s="188">
        <v>128820000</v>
      </c>
      <c r="K23" s="189"/>
      <c r="L23" s="189"/>
      <c r="M23" s="189"/>
      <c r="N23" s="189"/>
    </row>
    <row r="24" spans="1:14" ht="30" x14ac:dyDescent="0.25">
      <c r="A24" s="185" t="s">
        <v>24</v>
      </c>
      <c r="B24" s="207" t="s">
        <v>59</v>
      </c>
      <c r="C24" s="186" t="s">
        <v>66</v>
      </c>
      <c r="D24" s="186" t="s">
        <v>20</v>
      </c>
      <c r="E24" s="186" t="s">
        <v>21</v>
      </c>
      <c r="F24" s="187">
        <v>12</v>
      </c>
      <c r="G24" s="187" t="s">
        <v>41</v>
      </c>
      <c r="H24" s="188">
        <v>75000000</v>
      </c>
      <c r="I24" s="187" t="s">
        <v>23</v>
      </c>
      <c r="J24" s="188">
        <v>72000000</v>
      </c>
      <c r="K24" s="189"/>
      <c r="L24" s="189"/>
      <c r="M24" s="189"/>
      <c r="N24" s="189"/>
    </row>
    <row r="25" spans="1:14" ht="15" x14ac:dyDescent="0.25">
      <c r="A25" s="185" t="s">
        <v>26</v>
      </c>
      <c r="B25" s="186" t="s">
        <v>45</v>
      </c>
      <c r="C25" s="186" t="s">
        <v>194</v>
      </c>
      <c r="D25" s="186" t="s">
        <v>20</v>
      </c>
      <c r="E25" s="186" t="s">
        <v>21</v>
      </c>
      <c r="F25" s="187">
        <v>12</v>
      </c>
      <c r="G25" s="187" t="s">
        <v>41</v>
      </c>
      <c r="H25" s="188">
        <v>23900000</v>
      </c>
      <c r="I25" s="187" t="s">
        <v>23</v>
      </c>
      <c r="J25" s="188">
        <v>95000000</v>
      </c>
      <c r="K25" s="189"/>
      <c r="L25" s="189"/>
      <c r="M25" s="189"/>
      <c r="N25" s="189"/>
    </row>
    <row r="26" spans="1:14" ht="15" x14ac:dyDescent="0.25">
      <c r="A26" s="185" t="s">
        <v>27</v>
      </c>
      <c r="B26" s="186" t="s">
        <v>46</v>
      </c>
      <c r="C26" s="186" t="s">
        <v>56</v>
      </c>
      <c r="D26" s="186" t="s">
        <v>20</v>
      </c>
      <c r="E26" s="186" t="s">
        <v>21</v>
      </c>
      <c r="F26" s="187">
        <v>12</v>
      </c>
      <c r="G26" s="187" t="s">
        <v>41</v>
      </c>
      <c r="H26" s="188">
        <v>17000000</v>
      </c>
      <c r="I26" s="187" t="s">
        <v>23</v>
      </c>
      <c r="J26" s="188">
        <v>17000000</v>
      </c>
      <c r="K26" s="189"/>
      <c r="L26" s="189"/>
      <c r="M26" s="189"/>
      <c r="N26" s="189"/>
    </row>
    <row r="27" spans="1:14" ht="15" x14ac:dyDescent="0.25">
      <c r="A27" s="185" t="s">
        <v>28</v>
      </c>
      <c r="B27" s="186" t="s">
        <v>47</v>
      </c>
      <c r="C27" s="186" t="s">
        <v>68</v>
      </c>
      <c r="D27" s="186" t="s">
        <v>20</v>
      </c>
      <c r="E27" s="186" t="s">
        <v>21</v>
      </c>
      <c r="F27" s="187">
        <v>12</v>
      </c>
      <c r="G27" s="187" t="s">
        <v>41</v>
      </c>
      <c r="H27" s="188">
        <v>25000000</v>
      </c>
      <c r="I27" s="187" t="s">
        <v>23</v>
      </c>
      <c r="J27" s="188">
        <v>25000000</v>
      </c>
      <c r="K27" s="189"/>
      <c r="L27" s="189"/>
      <c r="M27" s="189"/>
      <c r="N27" s="189"/>
    </row>
    <row r="28" spans="1:14" ht="30" x14ac:dyDescent="0.25">
      <c r="A28" s="185" t="s">
        <v>29</v>
      </c>
      <c r="B28" s="207" t="s">
        <v>60</v>
      </c>
      <c r="C28" s="186" t="s">
        <v>69</v>
      </c>
      <c r="D28" s="186" t="s">
        <v>20</v>
      </c>
      <c r="E28" s="186" t="s">
        <v>21</v>
      </c>
      <c r="F28" s="187">
        <v>12</v>
      </c>
      <c r="G28" s="187" t="s">
        <v>41</v>
      </c>
      <c r="H28" s="188">
        <v>7000000</v>
      </c>
      <c r="I28" s="187" t="s">
        <v>23</v>
      </c>
      <c r="J28" s="188">
        <v>7000000</v>
      </c>
      <c r="K28" s="189"/>
      <c r="L28" s="189"/>
      <c r="M28" s="189"/>
      <c r="N28" s="189"/>
    </row>
    <row r="29" spans="1:14" ht="15" x14ac:dyDescent="0.25">
      <c r="A29" s="185" t="s">
        <v>30</v>
      </c>
      <c r="B29" s="186" t="s">
        <v>70</v>
      </c>
      <c r="C29" s="186" t="s">
        <v>71</v>
      </c>
      <c r="D29" s="186" t="s">
        <v>20</v>
      </c>
      <c r="E29" s="186" t="s">
        <v>21</v>
      </c>
      <c r="F29" s="187">
        <v>12</v>
      </c>
      <c r="G29" s="187" t="s">
        <v>41</v>
      </c>
      <c r="H29" s="188">
        <v>3500000</v>
      </c>
      <c r="I29" s="187" t="s">
        <v>23</v>
      </c>
      <c r="J29" s="188">
        <v>3000000</v>
      </c>
      <c r="K29" s="189"/>
      <c r="L29" s="189"/>
      <c r="M29" s="189"/>
      <c r="N29" s="189"/>
    </row>
    <row r="30" spans="1:14" ht="15" x14ac:dyDescent="0.25">
      <c r="A30" s="185" t="s">
        <v>31</v>
      </c>
      <c r="B30" s="186" t="s">
        <v>72</v>
      </c>
      <c r="C30" s="186" t="s">
        <v>73</v>
      </c>
      <c r="D30" s="186" t="s">
        <v>20</v>
      </c>
      <c r="E30" s="186" t="s">
        <v>21</v>
      </c>
      <c r="F30" s="187">
        <v>12</v>
      </c>
      <c r="G30" s="187" t="s">
        <v>41</v>
      </c>
      <c r="H30" s="188">
        <v>30000000</v>
      </c>
      <c r="I30" s="187" t="s">
        <v>23</v>
      </c>
      <c r="J30" s="188">
        <v>30000000</v>
      </c>
      <c r="K30" s="189"/>
      <c r="L30" s="189"/>
      <c r="M30" s="189"/>
      <c r="N30" s="189"/>
    </row>
    <row r="31" spans="1:14" ht="15" x14ac:dyDescent="0.25">
      <c r="A31" s="185" t="s">
        <v>32</v>
      </c>
      <c r="B31" s="186" t="s">
        <v>74</v>
      </c>
      <c r="C31" s="186" t="s">
        <v>75</v>
      </c>
      <c r="D31" s="186" t="s">
        <v>20</v>
      </c>
      <c r="E31" s="186" t="s">
        <v>21</v>
      </c>
      <c r="F31" s="187">
        <v>12</v>
      </c>
      <c r="G31" s="187" t="s">
        <v>41</v>
      </c>
      <c r="H31" s="188">
        <v>80000000</v>
      </c>
      <c r="I31" s="187" t="s">
        <v>23</v>
      </c>
      <c r="J31" s="188">
        <v>80000000</v>
      </c>
      <c r="K31" s="189"/>
      <c r="L31" s="189"/>
      <c r="M31" s="189"/>
      <c r="N31" s="189"/>
    </row>
    <row r="32" spans="1:14" ht="15" x14ac:dyDescent="0.25">
      <c r="A32" s="185" t="s">
        <v>48</v>
      </c>
      <c r="B32" s="186" t="s">
        <v>76</v>
      </c>
      <c r="C32" s="186" t="s">
        <v>77</v>
      </c>
      <c r="D32" s="186" t="s">
        <v>20</v>
      </c>
      <c r="E32" s="186" t="s">
        <v>21</v>
      </c>
      <c r="F32" s="187">
        <v>12</v>
      </c>
      <c r="G32" s="187" t="s">
        <v>41</v>
      </c>
      <c r="H32" s="188">
        <v>10000000</v>
      </c>
      <c r="I32" s="187" t="s">
        <v>23</v>
      </c>
      <c r="J32" s="188">
        <v>10000000</v>
      </c>
      <c r="K32" s="189"/>
      <c r="L32" s="189"/>
      <c r="M32" s="189"/>
      <c r="N32" s="189"/>
    </row>
    <row r="33" spans="1:16" ht="15" x14ac:dyDescent="0.25">
      <c r="A33" s="185" t="s">
        <v>49</v>
      </c>
      <c r="B33" s="186" t="s">
        <v>78</v>
      </c>
      <c r="C33" s="186" t="s">
        <v>195</v>
      </c>
      <c r="D33" s="186" t="s">
        <v>20</v>
      </c>
      <c r="E33" s="186" t="s">
        <v>21</v>
      </c>
      <c r="F33" s="187">
        <v>12</v>
      </c>
      <c r="G33" s="187" t="s">
        <v>41</v>
      </c>
      <c r="H33" s="188">
        <v>216100000</v>
      </c>
      <c r="I33" s="187" t="s">
        <v>23</v>
      </c>
      <c r="J33" s="188">
        <v>168200000</v>
      </c>
      <c r="K33" s="189"/>
      <c r="L33" s="189"/>
      <c r="M33" s="189"/>
      <c r="N33" s="189"/>
    </row>
    <row r="34" spans="1:16" ht="15.75" x14ac:dyDescent="0.25">
      <c r="A34" s="177" t="s">
        <v>35</v>
      </c>
      <c r="B34" s="178" t="s">
        <v>50</v>
      </c>
      <c r="C34" s="178"/>
      <c r="D34" s="178"/>
      <c r="E34" s="178"/>
      <c r="F34" s="178"/>
      <c r="G34" s="179"/>
      <c r="H34" s="180"/>
      <c r="I34" s="179"/>
      <c r="J34" s="180"/>
      <c r="K34" s="178"/>
      <c r="L34" s="178"/>
      <c r="M34" s="178"/>
      <c r="N34" s="178"/>
    </row>
    <row r="35" spans="1:16" ht="15" x14ac:dyDescent="0.25">
      <c r="A35" s="185" t="s">
        <v>19</v>
      </c>
      <c r="B35" s="186" t="s">
        <v>57</v>
      </c>
      <c r="C35" s="186" t="s">
        <v>57</v>
      </c>
      <c r="D35" s="186" t="s">
        <v>20</v>
      </c>
      <c r="E35" s="186" t="s">
        <v>21</v>
      </c>
      <c r="F35" s="187">
        <v>3</v>
      </c>
      <c r="G35" s="187" t="s">
        <v>25</v>
      </c>
      <c r="H35" s="188">
        <v>100000000</v>
      </c>
      <c r="I35" s="187" t="s">
        <v>23</v>
      </c>
      <c r="J35" s="188">
        <v>855276400</v>
      </c>
      <c r="K35" s="189"/>
      <c r="L35" s="189"/>
      <c r="M35" s="189"/>
      <c r="N35" s="189"/>
      <c r="O35" s="20" t="s">
        <v>202</v>
      </c>
    </row>
    <row r="36" spans="1:16" ht="15" x14ac:dyDescent="0.25">
      <c r="A36" s="185" t="s">
        <v>24</v>
      </c>
      <c r="B36" s="186" t="s">
        <v>51</v>
      </c>
      <c r="C36" s="186" t="s">
        <v>58</v>
      </c>
      <c r="D36" s="186" t="s">
        <v>20</v>
      </c>
      <c r="E36" s="186" t="s">
        <v>21</v>
      </c>
      <c r="F36" s="187">
        <v>12</v>
      </c>
      <c r="G36" s="187" t="s">
        <v>41</v>
      </c>
      <c r="H36" s="188">
        <v>40000000</v>
      </c>
      <c r="I36" s="187" t="s">
        <v>23</v>
      </c>
      <c r="J36" s="188">
        <v>40000000</v>
      </c>
      <c r="K36" s="189"/>
      <c r="L36" s="189"/>
      <c r="M36" s="189"/>
      <c r="N36" s="189"/>
    </row>
    <row r="37" spans="1:16" ht="15" x14ac:dyDescent="0.25">
      <c r="A37" s="185" t="s">
        <v>26</v>
      </c>
      <c r="B37" s="186" t="s">
        <v>52</v>
      </c>
      <c r="C37" s="186" t="s">
        <v>80</v>
      </c>
      <c r="D37" s="186" t="s">
        <v>20</v>
      </c>
      <c r="E37" s="186" t="s">
        <v>21</v>
      </c>
      <c r="F37" s="187">
        <v>12</v>
      </c>
      <c r="G37" s="187" t="s">
        <v>41</v>
      </c>
      <c r="H37" s="188">
        <v>30000000</v>
      </c>
      <c r="I37" s="187" t="s">
        <v>23</v>
      </c>
      <c r="J37" s="188">
        <v>29100000</v>
      </c>
      <c r="K37" s="189"/>
      <c r="L37" s="189"/>
      <c r="M37" s="189"/>
      <c r="N37" s="189"/>
    </row>
    <row r="38" spans="1:16" ht="15" x14ac:dyDescent="0.25">
      <c r="A38" s="185" t="s">
        <v>27</v>
      </c>
      <c r="B38" s="186" t="s">
        <v>81</v>
      </c>
      <c r="C38" s="186" t="s">
        <v>82</v>
      </c>
      <c r="D38" s="186" t="s">
        <v>20</v>
      </c>
      <c r="E38" s="186" t="s">
        <v>21</v>
      </c>
      <c r="F38" s="187">
        <v>12</v>
      </c>
      <c r="G38" s="187" t="s">
        <v>41</v>
      </c>
      <c r="H38" s="188">
        <v>2500000</v>
      </c>
      <c r="I38" s="187" t="s">
        <v>23</v>
      </c>
      <c r="J38" s="188">
        <v>2500000</v>
      </c>
      <c r="K38" s="189"/>
      <c r="L38" s="189"/>
      <c r="M38" s="189"/>
      <c r="N38" s="189"/>
    </row>
    <row r="39" spans="1:16" s="37" customFormat="1" ht="15" x14ac:dyDescent="0.25">
      <c r="A39" s="190" t="s">
        <v>28</v>
      </c>
      <c r="B39" s="191" t="s">
        <v>175</v>
      </c>
      <c r="C39" s="191" t="s">
        <v>176</v>
      </c>
      <c r="D39" s="191" t="s">
        <v>20</v>
      </c>
      <c r="E39" s="192" t="s">
        <v>21</v>
      </c>
      <c r="F39" s="193">
        <v>1</v>
      </c>
      <c r="G39" s="193" t="s">
        <v>25</v>
      </c>
      <c r="H39" s="194">
        <v>200000000</v>
      </c>
      <c r="I39" s="193" t="s">
        <v>23</v>
      </c>
      <c r="J39" s="188">
        <v>0</v>
      </c>
      <c r="K39" s="195"/>
      <c r="L39" s="195"/>
      <c r="M39" s="195"/>
      <c r="N39" s="195"/>
    </row>
    <row r="40" spans="1:16" ht="15" customHeight="1" x14ac:dyDescent="0.25">
      <c r="A40" s="177" t="s">
        <v>177</v>
      </c>
      <c r="B40" s="178" t="s">
        <v>155</v>
      </c>
      <c r="C40" s="186"/>
      <c r="D40" s="186"/>
      <c r="E40" s="186"/>
      <c r="F40" s="187"/>
      <c r="G40" s="187"/>
      <c r="H40" s="188"/>
      <c r="I40" s="187"/>
      <c r="J40" s="188"/>
      <c r="K40" s="189"/>
      <c r="L40" s="189"/>
      <c r="M40" s="189"/>
      <c r="N40" s="189"/>
    </row>
    <row r="41" spans="1:16" ht="15" x14ac:dyDescent="0.25">
      <c r="A41" s="185">
        <v>1</v>
      </c>
      <c r="B41" s="186" t="s">
        <v>156</v>
      </c>
      <c r="C41" s="186"/>
      <c r="D41" s="186" t="s">
        <v>20</v>
      </c>
      <c r="E41" s="186"/>
      <c r="F41" s="187">
        <v>1</v>
      </c>
      <c r="G41" s="187" t="s">
        <v>25</v>
      </c>
      <c r="H41" s="188">
        <v>9500000</v>
      </c>
      <c r="I41" s="187" t="s">
        <v>23</v>
      </c>
      <c r="J41" s="188">
        <v>0</v>
      </c>
      <c r="K41" s="189"/>
      <c r="L41" s="189"/>
      <c r="M41" s="189"/>
      <c r="N41" s="189"/>
    </row>
    <row r="42" spans="1:16" ht="15" x14ac:dyDescent="0.25">
      <c r="A42" s="185"/>
      <c r="B42" s="186"/>
      <c r="C42" s="186"/>
      <c r="D42" s="186"/>
      <c r="E42" s="186"/>
      <c r="F42" s="187"/>
      <c r="G42" s="187"/>
      <c r="H42" s="188"/>
      <c r="I42" s="187"/>
      <c r="J42" s="188"/>
      <c r="K42" s="189"/>
      <c r="L42" s="189"/>
      <c r="M42" s="189"/>
      <c r="N42" s="189"/>
    </row>
    <row r="43" spans="1:16" ht="15.75" x14ac:dyDescent="0.25">
      <c r="A43" s="177" t="s">
        <v>53</v>
      </c>
      <c r="B43" s="178" t="s">
        <v>83</v>
      </c>
      <c r="C43" s="178"/>
      <c r="D43" s="178"/>
      <c r="E43" s="178"/>
      <c r="F43" s="178"/>
      <c r="G43" s="179"/>
      <c r="H43" s="196"/>
      <c r="I43" s="179"/>
      <c r="J43" s="180"/>
      <c r="K43" s="178"/>
      <c r="L43" s="178"/>
      <c r="M43" s="178"/>
      <c r="N43" s="178"/>
    </row>
    <row r="44" spans="1:16" ht="30" customHeight="1" x14ac:dyDescent="0.25">
      <c r="A44" s="185">
        <v>1</v>
      </c>
      <c r="B44" s="207" t="s">
        <v>151</v>
      </c>
      <c r="C44" s="186" t="s">
        <v>174</v>
      </c>
      <c r="D44" s="186" t="s">
        <v>20</v>
      </c>
      <c r="E44" s="186"/>
      <c r="F44" s="186">
        <v>225</v>
      </c>
      <c r="G44" s="187" t="s">
        <v>22</v>
      </c>
      <c r="H44" s="188">
        <v>520000000</v>
      </c>
      <c r="I44" s="187" t="s">
        <v>23</v>
      </c>
      <c r="J44" s="188">
        <v>510265000</v>
      </c>
      <c r="K44" s="189"/>
      <c r="L44" s="189"/>
      <c r="M44" s="189"/>
      <c r="N44" s="189"/>
    </row>
    <row r="45" spans="1:16" ht="30" x14ac:dyDescent="0.25">
      <c r="A45" s="185">
        <v>2</v>
      </c>
      <c r="B45" s="207" t="s">
        <v>84</v>
      </c>
      <c r="C45" s="186" t="s">
        <v>85</v>
      </c>
      <c r="D45" s="186" t="s">
        <v>20</v>
      </c>
      <c r="E45" s="186" t="s">
        <v>21</v>
      </c>
      <c r="F45" s="187">
        <v>200</v>
      </c>
      <c r="G45" s="187" t="s">
        <v>22</v>
      </c>
      <c r="H45" s="188">
        <v>640000000</v>
      </c>
      <c r="I45" s="187" t="s">
        <v>23</v>
      </c>
      <c r="J45" s="188">
        <v>600000000</v>
      </c>
      <c r="K45" s="189"/>
      <c r="L45" s="189"/>
      <c r="M45" s="189"/>
      <c r="N45" s="189"/>
      <c r="O45" s="20" t="s">
        <v>200</v>
      </c>
      <c r="P45" s="20" t="s">
        <v>199</v>
      </c>
    </row>
    <row r="46" spans="1:16" ht="15" x14ac:dyDescent="0.25">
      <c r="A46" s="185">
        <v>3</v>
      </c>
      <c r="B46" s="186" t="s">
        <v>86</v>
      </c>
      <c r="C46" s="186" t="s">
        <v>87</v>
      </c>
      <c r="D46" s="186" t="s">
        <v>20</v>
      </c>
      <c r="E46" s="186" t="s">
        <v>21</v>
      </c>
      <c r="F46" s="187">
        <v>225</v>
      </c>
      <c r="G46" s="187" t="s">
        <v>22</v>
      </c>
      <c r="H46" s="188">
        <v>80000000</v>
      </c>
      <c r="I46" s="187" t="s">
        <v>23</v>
      </c>
      <c r="J46" s="188">
        <v>80000000</v>
      </c>
      <c r="K46" s="189"/>
      <c r="L46" s="189"/>
      <c r="M46" s="189"/>
      <c r="N46" s="189"/>
    </row>
    <row r="47" spans="1:16" ht="30" x14ac:dyDescent="0.25">
      <c r="A47" s="185">
        <v>4</v>
      </c>
      <c r="B47" s="207" t="s">
        <v>88</v>
      </c>
      <c r="C47" s="186" t="s">
        <v>198</v>
      </c>
      <c r="D47" s="186" t="s">
        <v>20</v>
      </c>
      <c r="E47" s="186" t="s">
        <v>21</v>
      </c>
      <c r="F47" s="187">
        <v>5</v>
      </c>
      <c r="G47" s="187" t="s">
        <v>197</v>
      </c>
      <c r="H47" s="188">
        <v>90000000</v>
      </c>
      <c r="I47" s="187" t="s">
        <v>23</v>
      </c>
      <c r="J47" s="188">
        <v>90000000</v>
      </c>
      <c r="K47" s="189"/>
      <c r="L47" s="189"/>
      <c r="M47" s="189"/>
      <c r="N47" s="189"/>
    </row>
    <row r="48" spans="1:16" ht="30" x14ac:dyDescent="0.25">
      <c r="A48" s="185">
        <v>5</v>
      </c>
      <c r="B48" s="207" t="s">
        <v>90</v>
      </c>
      <c r="C48" s="186" t="s">
        <v>91</v>
      </c>
      <c r="D48" s="186" t="s">
        <v>20</v>
      </c>
      <c r="E48" s="186" t="s">
        <v>21</v>
      </c>
      <c r="F48" s="187">
        <v>24</v>
      </c>
      <c r="G48" s="187" t="s">
        <v>92</v>
      </c>
      <c r="H48" s="188">
        <v>20000000</v>
      </c>
      <c r="I48" s="187" t="s">
        <v>23</v>
      </c>
      <c r="J48" s="188">
        <v>20000000</v>
      </c>
      <c r="K48" s="189"/>
      <c r="L48" s="189"/>
      <c r="M48" s="189"/>
      <c r="N48" s="189"/>
    </row>
    <row r="49" spans="1:15" ht="33.75" customHeight="1" x14ac:dyDescent="0.25">
      <c r="A49" s="185">
        <v>6</v>
      </c>
      <c r="B49" s="207" t="s">
        <v>93</v>
      </c>
      <c r="C49" s="186" t="s">
        <v>94</v>
      </c>
      <c r="D49" s="186" t="s">
        <v>20</v>
      </c>
      <c r="E49" s="186" t="s">
        <v>21</v>
      </c>
      <c r="F49" s="187">
        <v>80</v>
      </c>
      <c r="G49" s="187" t="s">
        <v>22</v>
      </c>
      <c r="H49" s="188">
        <v>180000000</v>
      </c>
      <c r="I49" s="187" t="s">
        <v>23</v>
      </c>
      <c r="J49" s="188">
        <v>178943000</v>
      </c>
      <c r="K49" s="189"/>
      <c r="L49" s="189"/>
      <c r="M49" s="189"/>
      <c r="N49" s="189"/>
    </row>
    <row r="50" spans="1:15" ht="15" x14ac:dyDescent="0.25">
      <c r="A50" s="185">
        <v>7</v>
      </c>
      <c r="B50" s="186" t="s">
        <v>95</v>
      </c>
      <c r="C50" s="186" t="s">
        <v>96</v>
      </c>
      <c r="D50" s="186" t="s">
        <v>20</v>
      </c>
      <c r="E50" s="186" t="s">
        <v>21</v>
      </c>
      <c r="F50" s="187">
        <v>80</v>
      </c>
      <c r="G50" s="187" t="s">
        <v>22</v>
      </c>
      <c r="H50" s="188">
        <v>490000000</v>
      </c>
      <c r="I50" s="187" t="s">
        <v>23</v>
      </c>
      <c r="J50" s="188">
        <v>492000000</v>
      </c>
      <c r="K50" s="197"/>
      <c r="L50" s="197"/>
      <c r="M50" s="197"/>
      <c r="N50" s="197"/>
    </row>
    <row r="51" spans="1:15" ht="15" x14ac:dyDescent="0.25">
      <c r="A51" s="185">
        <v>8</v>
      </c>
      <c r="B51" s="186" t="s">
        <v>158</v>
      </c>
      <c r="C51" s="186" t="s">
        <v>159</v>
      </c>
      <c r="D51" s="186" t="s">
        <v>20</v>
      </c>
      <c r="E51" s="186" t="s">
        <v>21</v>
      </c>
      <c r="F51" s="187">
        <v>80</v>
      </c>
      <c r="G51" s="187" t="s">
        <v>22</v>
      </c>
      <c r="H51" s="188">
        <v>490000000</v>
      </c>
      <c r="I51" s="187" t="s">
        <v>23</v>
      </c>
      <c r="J51" s="188">
        <v>171499500</v>
      </c>
      <c r="K51" s="197"/>
      <c r="L51" s="197"/>
      <c r="M51" s="197"/>
      <c r="N51" s="197"/>
    </row>
    <row r="52" spans="1:15" ht="15" x14ac:dyDescent="0.25">
      <c r="A52" s="185">
        <v>9</v>
      </c>
      <c r="B52" s="186" t="s">
        <v>99</v>
      </c>
      <c r="C52" s="186" t="s">
        <v>100</v>
      </c>
      <c r="D52" s="186" t="s">
        <v>20</v>
      </c>
      <c r="E52" s="186" t="s">
        <v>21</v>
      </c>
      <c r="F52" s="187">
        <v>100</v>
      </c>
      <c r="G52" s="187" t="s">
        <v>22</v>
      </c>
      <c r="H52" s="188">
        <v>210000000</v>
      </c>
      <c r="I52" s="187" t="s">
        <v>23</v>
      </c>
      <c r="J52" s="188">
        <v>235529000</v>
      </c>
      <c r="K52" s="197"/>
      <c r="L52" s="197"/>
      <c r="M52" s="197"/>
      <c r="N52" s="197"/>
    </row>
    <row r="53" spans="1:15" ht="15" x14ac:dyDescent="0.25">
      <c r="A53" s="185"/>
      <c r="B53" s="186"/>
      <c r="C53" s="186"/>
      <c r="D53" s="186"/>
      <c r="E53" s="186"/>
      <c r="F53" s="187"/>
      <c r="G53" s="187"/>
      <c r="H53" s="188"/>
      <c r="I53" s="187"/>
      <c r="J53" s="188"/>
      <c r="K53" s="197"/>
      <c r="L53" s="197"/>
      <c r="M53" s="197"/>
      <c r="N53" s="197"/>
    </row>
    <row r="54" spans="1:15" ht="15.75" x14ac:dyDescent="0.25">
      <c r="A54" s="177" t="s">
        <v>42</v>
      </c>
      <c r="B54" s="178" t="s">
        <v>54</v>
      </c>
      <c r="C54" s="178"/>
      <c r="D54" s="178"/>
      <c r="E54" s="178"/>
      <c r="F54" s="178"/>
      <c r="G54" s="179"/>
      <c r="H54" s="180"/>
      <c r="I54" s="179"/>
      <c r="J54" s="180"/>
      <c r="K54" s="178"/>
      <c r="L54" s="178"/>
      <c r="M54" s="178"/>
      <c r="N54" s="178"/>
    </row>
    <row r="55" spans="1:15" ht="33.75" customHeight="1" x14ac:dyDescent="0.25">
      <c r="A55" s="185">
        <v>1</v>
      </c>
      <c r="B55" s="208" t="s">
        <v>106</v>
      </c>
      <c r="C55" s="186" t="s">
        <v>107</v>
      </c>
      <c r="D55" s="186" t="s">
        <v>20</v>
      </c>
      <c r="E55" s="186"/>
      <c r="F55" s="187">
        <v>55</v>
      </c>
      <c r="G55" s="187" t="s">
        <v>173</v>
      </c>
      <c r="H55" s="188">
        <v>10000000</v>
      </c>
      <c r="I55" s="187" t="s">
        <v>23</v>
      </c>
      <c r="J55" s="188">
        <v>10000000</v>
      </c>
      <c r="K55" s="189"/>
      <c r="L55" s="189"/>
      <c r="M55" s="189"/>
      <c r="N55" s="189"/>
    </row>
    <row r="56" spans="1:15" ht="30" x14ac:dyDescent="0.25">
      <c r="A56" s="185">
        <v>2</v>
      </c>
      <c r="B56" s="207" t="s">
        <v>101</v>
      </c>
      <c r="C56" s="186" t="s">
        <v>102</v>
      </c>
      <c r="D56" s="186" t="s">
        <v>20</v>
      </c>
      <c r="E56" s="186" t="s">
        <v>21</v>
      </c>
      <c r="F56" s="187">
        <v>15</v>
      </c>
      <c r="G56" s="187" t="s">
        <v>22</v>
      </c>
      <c r="H56" s="188">
        <v>75000000</v>
      </c>
      <c r="I56" s="187" t="s">
        <v>23</v>
      </c>
      <c r="J56" s="188">
        <v>75000000</v>
      </c>
      <c r="K56" s="189"/>
      <c r="L56" s="189"/>
      <c r="M56" s="189"/>
      <c r="N56" s="189"/>
    </row>
    <row r="57" spans="1:15" ht="15" x14ac:dyDescent="0.25">
      <c r="A57" s="185">
        <v>3</v>
      </c>
      <c r="B57" s="186" t="s">
        <v>103</v>
      </c>
      <c r="C57" s="186" t="s">
        <v>104</v>
      </c>
      <c r="D57" s="186" t="s">
        <v>20</v>
      </c>
      <c r="E57" s="186" t="s">
        <v>21</v>
      </c>
      <c r="F57" s="187">
        <v>15</v>
      </c>
      <c r="G57" s="187" t="s">
        <v>105</v>
      </c>
      <c r="H57" s="188">
        <v>20000000</v>
      </c>
      <c r="I57" s="187" t="s">
        <v>23</v>
      </c>
      <c r="J57" s="188">
        <v>20000000</v>
      </c>
      <c r="K57" s="189"/>
      <c r="L57" s="189"/>
      <c r="M57" s="189"/>
      <c r="N57" s="189"/>
    </row>
    <row r="58" spans="1:15" ht="15" x14ac:dyDescent="0.25">
      <c r="A58" s="185">
        <v>4</v>
      </c>
      <c r="B58" s="186" t="s">
        <v>109</v>
      </c>
      <c r="C58" s="186" t="s">
        <v>110</v>
      </c>
      <c r="D58" s="186" t="s">
        <v>20</v>
      </c>
      <c r="E58" s="186" t="s">
        <v>21</v>
      </c>
      <c r="F58" s="187">
        <v>225</v>
      </c>
      <c r="G58" s="187" t="s">
        <v>22</v>
      </c>
      <c r="H58" s="188">
        <v>1500000000</v>
      </c>
      <c r="I58" s="187" t="s">
        <v>23</v>
      </c>
      <c r="J58" s="188">
        <v>0</v>
      </c>
      <c r="K58" s="189"/>
      <c r="L58" s="189"/>
      <c r="M58" s="189"/>
      <c r="N58" s="189"/>
    </row>
    <row r="59" spans="1:15" ht="15" x14ac:dyDescent="0.25">
      <c r="A59" s="185">
        <v>5</v>
      </c>
      <c r="B59" s="186" t="s">
        <v>111</v>
      </c>
      <c r="C59" s="186" t="s">
        <v>112</v>
      </c>
      <c r="D59" s="186" t="s">
        <v>20</v>
      </c>
      <c r="E59" s="186" t="s">
        <v>21</v>
      </c>
      <c r="F59" s="187">
        <v>225</v>
      </c>
      <c r="G59" s="187" t="s">
        <v>113</v>
      </c>
      <c r="H59" s="188">
        <v>15000000</v>
      </c>
      <c r="I59" s="187" t="s">
        <v>23</v>
      </c>
      <c r="J59" s="188">
        <v>13600000</v>
      </c>
      <c r="K59" s="189"/>
      <c r="L59" s="189"/>
      <c r="M59" s="189"/>
      <c r="N59" s="189"/>
    </row>
    <row r="60" spans="1:15" ht="15" x14ac:dyDescent="0.25">
      <c r="A60" s="185">
        <v>6</v>
      </c>
      <c r="B60" s="186" t="s">
        <v>114</v>
      </c>
      <c r="C60" s="186" t="s">
        <v>160</v>
      </c>
      <c r="D60" s="186" t="s">
        <v>20</v>
      </c>
      <c r="E60" s="186" t="s">
        <v>21</v>
      </c>
      <c r="F60" s="187">
        <v>1</v>
      </c>
      <c r="G60" s="187" t="s">
        <v>197</v>
      </c>
      <c r="H60" s="188">
        <v>200000000</v>
      </c>
      <c r="I60" s="187" t="s">
        <v>23</v>
      </c>
      <c r="J60" s="188">
        <v>115642500</v>
      </c>
      <c r="K60" s="189"/>
      <c r="L60" s="189"/>
      <c r="M60" s="189"/>
      <c r="N60" s="189"/>
    </row>
    <row r="61" spans="1:15" ht="15" x14ac:dyDescent="0.25">
      <c r="A61" s="185">
        <v>7</v>
      </c>
      <c r="B61" s="186" t="s">
        <v>116</v>
      </c>
      <c r="C61" s="186" t="s">
        <v>117</v>
      </c>
      <c r="D61" s="186" t="s">
        <v>20</v>
      </c>
      <c r="E61" s="186" t="s">
        <v>21</v>
      </c>
      <c r="F61" s="187">
        <v>1</v>
      </c>
      <c r="G61" s="187" t="s">
        <v>197</v>
      </c>
      <c r="H61" s="188">
        <v>280000000</v>
      </c>
      <c r="I61" s="187" t="s">
        <v>23</v>
      </c>
      <c r="J61" s="188">
        <v>0</v>
      </c>
      <c r="K61" s="189"/>
      <c r="L61" s="189"/>
      <c r="M61" s="189"/>
      <c r="N61" s="189"/>
    </row>
    <row r="62" spans="1:15" ht="15" x14ac:dyDescent="0.25">
      <c r="A62" s="185">
        <v>8</v>
      </c>
      <c r="B62" s="186" t="s">
        <v>118</v>
      </c>
      <c r="C62" s="186" t="s">
        <v>163</v>
      </c>
      <c r="D62" s="186" t="s">
        <v>20</v>
      </c>
      <c r="E62" s="186" t="s">
        <v>21</v>
      </c>
      <c r="F62" s="187">
        <v>1</v>
      </c>
      <c r="G62" s="187" t="s">
        <v>197</v>
      </c>
      <c r="H62" s="188">
        <v>100000000</v>
      </c>
      <c r="I62" s="187" t="s">
        <v>23</v>
      </c>
      <c r="J62" s="188">
        <v>55000000</v>
      </c>
      <c r="K62" s="189"/>
      <c r="L62" s="189"/>
      <c r="M62" s="189"/>
      <c r="N62" s="189"/>
    </row>
    <row r="63" spans="1:15" ht="30" customHeight="1" x14ac:dyDescent="0.25">
      <c r="A63" s="185">
        <v>9</v>
      </c>
      <c r="B63" s="207" t="s">
        <v>120</v>
      </c>
      <c r="C63" s="186" t="s">
        <v>121</v>
      </c>
      <c r="D63" s="186" t="s">
        <v>20</v>
      </c>
      <c r="E63" s="186" t="s">
        <v>21</v>
      </c>
      <c r="F63" s="187">
        <v>10</v>
      </c>
      <c r="G63" s="187" t="s">
        <v>22</v>
      </c>
      <c r="H63" s="188">
        <v>25000000</v>
      </c>
      <c r="I63" s="187" t="s">
        <v>23</v>
      </c>
      <c r="J63" s="188">
        <v>23000000</v>
      </c>
      <c r="K63" s="189"/>
      <c r="L63" s="189"/>
      <c r="M63" s="189"/>
      <c r="N63" s="189"/>
      <c r="O63" s="20" t="s">
        <v>201</v>
      </c>
    </row>
    <row r="64" spans="1:15" ht="30" x14ac:dyDescent="0.25">
      <c r="A64" s="185">
        <v>10</v>
      </c>
      <c r="B64" s="207" t="s">
        <v>122</v>
      </c>
      <c r="C64" s="186" t="s">
        <v>164</v>
      </c>
      <c r="D64" s="186" t="s">
        <v>20</v>
      </c>
      <c r="E64" s="186" t="s">
        <v>21</v>
      </c>
      <c r="F64" s="198">
        <v>1500</v>
      </c>
      <c r="G64" s="187" t="s">
        <v>22</v>
      </c>
      <c r="H64" s="188">
        <v>80000000</v>
      </c>
      <c r="I64" s="187" t="s">
        <v>23</v>
      </c>
      <c r="J64" s="188">
        <v>80000000</v>
      </c>
      <c r="K64" s="189"/>
      <c r="L64" s="189"/>
      <c r="M64" s="189"/>
      <c r="N64" s="189"/>
    </row>
    <row r="65" spans="1:16" s="37" customFormat="1" ht="15" x14ac:dyDescent="0.25">
      <c r="A65" s="190">
        <v>11</v>
      </c>
      <c r="B65" s="191" t="s">
        <v>161</v>
      </c>
      <c r="C65" s="191" t="s">
        <v>162</v>
      </c>
      <c r="D65" s="191" t="s">
        <v>20</v>
      </c>
      <c r="E65" s="191"/>
      <c r="F65" s="199">
        <v>2</v>
      </c>
      <c r="G65" s="193" t="s">
        <v>25</v>
      </c>
      <c r="H65" s="194">
        <v>1000000000</v>
      </c>
      <c r="I65" s="193" t="s">
        <v>23</v>
      </c>
      <c r="J65" s="188">
        <v>388106000</v>
      </c>
      <c r="K65" s="188"/>
      <c r="L65" s="188"/>
      <c r="M65" s="188"/>
      <c r="N65" s="188"/>
    </row>
    <row r="66" spans="1:16" ht="15" x14ac:dyDescent="0.25">
      <c r="A66" s="185">
        <v>12</v>
      </c>
      <c r="B66" s="186" t="s">
        <v>124</v>
      </c>
      <c r="C66" s="186" t="s">
        <v>165</v>
      </c>
      <c r="D66" s="186" t="s">
        <v>20</v>
      </c>
      <c r="E66" s="186" t="s">
        <v>21</v>
      </c>
      <c r="F66" s="187">
        <v>72</v>
      </c>
      <c r="G66" s="187" t="s">
        <v>55</v>
      </c>
      <c r="H66" s="188">
        <v>90000000</v>
      </c>
      <c r="I66" s="187" t="s">
        <v>23</v>
      </c>
      <c r="J66" s="188">
        <v>88349000</v>
      </c>
      <c r="K66" s="197"/>
      <c r="L66" s="197"/>
      <c r="M66" s="197"/>
      <c r="N66" s="197"/>
    </row>
    <row r="67" spans="1:16" ht="15.75" x14ac:dyDescent="0.25">
      <c r="A67" s="177" t="s">
        <v>43</v>
      </c>
      <c r="B67" s="178" t="s">
        <v>126</v>
      </c>
      <c r="C67" s="178"/>
      <c r="D67" s="178"/>
      <c r="E67" s="178"/>
      <c r="F67" s="178"/>
      <c r="G67" s="179"/>
      <c r="H67" s="180"/>
      <c r="I67" s="179"/>
      <c r="J67" s="180"/>
      <c r="K67" s="178"/>
      <c r="L67" s="178"/>
      <c r="M67" s="178"/>
      <c r="N67" s="178"/>
    </row>
    <row r="68" spans="1:16" ht="15" x14ac:dyDescent="0.25">
      <c r="A68" s="185" t="s">
        <v>19</v>
      </c>
      <c r="B68" s="186" t="s">
        <v>127</v>
      </c>
      <c r="C68" s="186" t="s">
        <v>128</v>
      </c>
      <c r="D68" s="186" t="s">
        <v>20</v>
      </c>
      <c r="E68" s="186" t="s">
        <v>21</v>
      </c>
      <c r="F68" s="187">
        <v>60</v>
      </c>
      <c r="G68" s="187" t="s">
        <v>22</v>
      </c>
      <c r="H68" s="188">
        <v>1500000000</v>
      </c>
      <c r="I68" s="187" t="s">
        <v>23</v>
      </c>
      <c r="J68" s="188">
        <v>999999000</v>
      </c>
      <c r="K68" s="189"/>
      <c r="L68" s="189"/>
      <c r="M68" s="189"/>
      <c r="N68" s="189"/>
    </row>
    <row r="69" spans="1:16" ht="15.75" x14ac:dyDescent="0.25">
      <c r="A69" s="177" t="s">
        <v>129</v>
      </c>
      <c r="B69" s="178" t="s">
        <v>130</v>
      </c>
      <c r="C69" s="178"/>
      <c r="D69" s="178"/>
      <c r="E69" s="178"/>
      <c r="F69" s="178"/>
      <c r="G69" s="179"/>
      <c r="H69" s="180"/>
      <c r="I69" s="179"/>
      <c r="J69" s="180"/>
      <c r="K69" s="178"/>
      <c r="L69" s="178"/>
      <c r="M69" s="178"/>
      <c r="N69" s="178"/>
    </row>
    <row r="70" spans="1:16" ht="30" x14ac:dyDescent="0.25">
      <c r="A70" s="185" t="s">
        <v>19</v>
      </c>
      <c r="B70" s="207" t="s">
        <v>131</v>
      </c>
      <c r="C70" s="186" t="s">
        <v>157</v>
      </c>
      <c r="D70" s="186" t="s">
        <v>20</v>
      </c>
      <c r="E70" s="186" t="s">
        <v>21</v>
      </c>
      <c r="F70" s="187">
        <v>760</v>
      </c>
      <c r="G70" s="187" t="s">
        <v>133</v>
      </c>
      <c r="H70" s="188">
        <v>65000000</v>
      </c>
      <c r="I70" s="187" t="s">
        <v>23</v>
      </c>
      <c r="J70" s="188">
        <v>25000000</v>
      </c>
      <c r="K70" s="189"/>
      <c r="L70" s="189"/>
      <c r="M70" s="189"/>
      <c r="N70" s="189"/>
    </row>
    <row r="71" spans="1:16" ht="30" x14ac:dyDescent="0.25">
      <c r="A71" s="185" t="s">
        <v>24</v>
      </c>
      <c r="B71" s="207" t="s">
        <v>134</v>
      </c>
      <c r="C71" s="186" t="s">
        <v>135</v>
      </c>
      <c r="D71" s="186" t="s">
        <v>20</v>
      </c>
      <c r="E71" s="186" t="s">
        <v>21</v>
      </c>
      <c r="F71" s="198">
        <v>5000</v>
      </c>
      <c r="G71" s="187" t="s">
        <v>136</v>
      </c>
      <c r="H71" s="188">
        <v>30000000</v>
      </c>
      <c r="I71" s="187" t="s">
        <v>23</v>
      </c>
      <c r="J71" s="188">
        <v>30000000</v>
      </c>
      <c r="K71" s="189"/>
      <c r="L71" s="189"/>
      <c r="M71" s="189"/>
      <c r="N71" s="189"/>
    </row>
    <row r="72" spans="1:16" ht="30" x14ac:dyDescent="0.25">
      <c r="A72" s="185" t="s">
        <v>26</v>
      </c>
      <c r="B72" s="207" t="s">
        <v>137</v>
      </c>
      <c r="C72" s="186" t="s">
        <v>138</v>
      </c>
      <c r="D72" s="186" t="s">
        <v>20</v>
      </c>
      <c r="E72" s="186" t="s">
        <v>21</v>
      </c>
      <c r="F72" s="187">
        <v>5</v>
      </c>
      <c r="G72" s="187" t="s">
        <v>197</v>
      </c>
      <c r="H72" s="188">
        <v>30000000</v>
      </c>
      <c r="I72" s="187" t="s">
        <v>23</v>
      </c>
      <c r="J72" s="188">
        <v>30000000</v>
      </c>
      <c r="K72" s="189"/>
      <c r="L72" s="189"/>
      <c r="M72" s="189"/>
      <c r="N72" s="189"/>
    </row>
    <row r="73" spans="1:16" ht="15" x14ac:dyDescent="0.25">
      <c r="A73" s="185" t="s">
        <v>27</v>
      </c>
      <c r="B73" s="186" t="s">
        <v>139</v>
      </c>
      <c r="C73" s="186" t="s">
        <v>166</v>
      </c>
      <c r="D73" s="186" t="s">
        <v>20</v>
      </c>
      <c r="E73" s="186" t="s">
        <v>21</v>
      </c>
      <c r="F73" s="187">
        <v>24</v>
      </c>
      <c r="G73" s="187" t="s">
        <v>167</v>
      </c>
      <c r="H73" s="188">
        <v>90000000</v>
      </c>
      <c r="I73" s="187" t="s">
        <v>23</v>
      </c>
      <c r="J73" s="188">
        <v>90000000</v>
      </c>
      <c r="K73" s="189"/>
      <c r="L73" s="189"/>
      <c r="M73" s="189"/>
      <c r="N73" s="189"/>
    </row>
    <row r="74" spans="1:16" ht="15" x14ac:dyDescent="0.25">
      <c r="A74" s="185" t="s">
        <v>28</v>
      </c>
      <c r="B74" s="186" t="s">
        <v>141</v>
      </c>
      <c r="C74" s="186" t="s">
        <v>142</v>
      </c>
      <c r="D74" s="186" t="s">
        <v>20</v>
      </c>
      <c r="E74" s="186" t="s">
        <v>21</v>
      </c>
      <c r="F74" s="187">
        <v>8</v>
      </c>
      <c r="G74" s="187" t="s">
        <v>22</v>
      </c>
      <c r="H74" s="188">
        <v>25000000</v>
      </c>
      <c r="I74" s="187" t="s">
        <v>23</v>
      </c>
      <c r="J74" s="188">
        <v>25000000</v>
      </c>
      <c r="K74" s="197"/>
      <c r="L74" s="197"/>
      <c r="M74" s="197"/>
      <c r="N74" s="197"/>
    </row>
    <row r="75" spans="1:16" ht="15" x14ac:dyDescent="0.25">
      <c r="A75" s="185" t="s">
        <v>29</v>
      </c>
      <c r="B75" s="186" t="s">
        <v>170</v>
      </c>
      <c r="C75" s="186" t="s">
        <v>171</v>
      </c>
      <c r="D75" s="186" t="s">
        <v>20</v>
      </c>
      <c r="E75" s="186"/>
      <c r="F75" s="187">
        <v>3</v>
      </c>
      <c r="G75" s="187" t="s">
        <v>172</v>
      </c>
      <c r="H75" s="188">
        <v>55000000</v>
      </c>
      <c r="I75" s="187" t="s">
        <v>23</v>
      </c>
      <c r="J75" s="195" t="s">
        <v>21</v>
      </c>
      <c r="K75" s="197"/>
      <c r="L75" s="197"/>
      <c r="M75" s="197"/>
      <c r="N75" s="197"/>
    </row>
    <row r="76" spans="1:16" ht="15.75" thickBot="1" x14ac:dyDescent="0.3">
      <c r="A76" s="200" t="s">
        <v>30</v>
      </c>
      <c r="B76" s="201" t="s">
        <v>168</v>
      </c>
      <c r="C76" s="201" t="s">
        <v>169</v>
      </c>
      <c r="D76" s="201" t="s">
        <v>20</v>
      </c>
      <c r="E76" s="202" t="s">
        <v>21</v>
      </c>
      <c r="F76" s="203">
        <v>3953</v>
      </c>
      <c r="G76" s="203" t="s">
        <v>22</v>
      </c>
      <c r="H76" s="204">
        <v>59295000</v>
      </c>
      <c r="I76" s="203" t="s">
        <v>23</v>
      </c>
      <c r="J76" s="205" t="s">
        <v>21</v>
      </c>
      <c r="K76" s="206"/>
      <c r="L76" s="206"/>
      <c r="M76" s="206"/>
      <c r="N76" s="206"/>
    </row>
    <row r="77" spans="1:16" x14ac:dyDescent="0.25">
      <c r="A77" s="108"/>
      <c r="B77" s="109"/>
      <c r="C77" s="109"/>
      <c r="D77" s="109"/>
      <c r="E77" s="110"/>
      <c r="F77" s="108"/>
      <c r="G77" s="108"/>
      <c r="H77" s="111"/>
      <c r="I77" s="108"/>
      <c r="J77" s="112"/>
      <c r="K77" s="111"/>
      <c r="L77" s="111"/>
      <c r="M77" s="111"/>
      <c r="N77" s="111"/>
    </row>
    <row r="78" spans="1:16" x14ac:dyDescent="0.25">
      <c r="K78" s="389"/>
      <c r="L78" s="389"/>
      <c r="M78" s="389"/>
      <c r="N78" s="136"/>
      <c r="P78" s="136"/>
    </row>
    <row r="79" spans="1:16" x14ac:dyDescent="0.25">
      <c r="M79" s="136"/>
      <c r="N79" s="136"/>
      <c r="P79" s="136"/>
    </row>
    <row r="80" spans="1:16" x14ac:dyDescent="0.25">
      <c r="K80" s="389"/>
      <c r="L80" s="389"/>
      <c r="M80" s="389"/>
      <c r="N80" s="136"/>
      <c r="O80" s="136"/>
      <c r="P80" s="136"/>
    </row>
    <row r="81" spans="1:16" x14ac:dyDescent="0.25">
      <c r="A81" s="389"/>
      <c r="B81" s="389"/>
      <c r="C81" s="389"/>
      <c r="D81" s="389"/>
      <c r="E81" s="389"/>
      <c r="F81" s="389"/>
      <c r="G81" s="389"/>
      <c r="H81" s="389"/>
      <c r="K81" s="389"/>
      <c r="L81" s="389"/>
      <c r="M81" s="389"/>
      <c r="N81" s="136"/>
      <c r="O81" s="136"/>
      <c r="P81" s="136"/>
    </row>
    <row r="82" spans="1:16" x14ac:dyDescent="0.25">
      <c r="M82" s="136"/>
      <c r="N82" s="136"/>
      <c r="P82" s="136"/>
    </row>
    <row r="83" spans="1:16" x14ac:dyDescent="0.25">
      <c r="M83" s="136"/>
      <c r="N83" s="136"/>
      <c r="P83" s="136"/>
    </row>
    <row r="84" spans="1:16" x14ac:dyDescent="0.25">
      <c r="M84" s="136"/>
      <c r="N84" s="136"/>
      <c r="P84" s="136"/>
    </row>
    <row r="85" spans="1:16" x14ac:dyDescent="0.25">
      <c r="A85" s="393"/>
      <c r="B85" s="393"/>
      <c r="C85" s="393"/>
      <c r="D85" s="393"/>
      <c r="E85" s="393"/>
      <c r="F85" s="393"/>
      <c r="G85" s="393"/>
      <c r="H85" s="393"/>
      <c r="K85" s="393"/>
      <c r="L85" s="393"/>
      <c r="M85" s="393"/>
      <c r="N85" s="137"/>
      <c r="O85" s="137"/>
      <c r="P85" s="136"/>
    </row>
    <row r="86" spans="1:16" x14ac:dyDescent="0.25">
      <c r="A86" s="389"/>
      <c r="B86" s="389"/>
      <c r="C86" s="389"/>
      <c r="D86" s="389"/>
      <c r="E86" s="389"/>
      <c r="F86" s="389"/>
      <c r="G86" s="389"/>
      <c r="H86" s="389"/>
      <c r="K86" s="389"/>
      <c r="L86" s="389"/>
      <c r="M86" s="389"/>
      <c r="N86" s="136"/>
      <c r="O86" s="136"/>
      <c r="P86" s="136"/>
    </row>
    <row r="87" spans="1:16" x14ac:dyDescent="0.25">
      <c r="A87" s="389"/>
      <c r="B87" s="389"/>
      <c r="C87" s="389"/>
      <c r="K87" s="389"/>
      <c r="L87" s="389"/>
      <c r="M87" s="389"/>
      <c r="N87" s="136"/>
      <c r="O87" s="136"/>
      <c r="P87" s="136"/>
    </row>
  </sheetData>
  <mergeCells count="24">
    <mergeCell ref="A87:C87"/>
    <mergeCell ref="K87:M87"/>
    <mergeCell ref="M4:M5"/>
    <mergeCell ref="N4:N5"/>
    <mergeCell ref="A1:N1"/>
    <mergeCell ref="A2:N2"/>
    <mergeCell ref="A85:C85"/>
    <mergeCell ref="D85:H85"/>
    <mergeCell ref="K85:M85"/>
    <mergeCell ref="A86:C86"/>
    <mergeCell ref="D86:H86"/>
    <mergeCell ref="K86:M86"/>
    <mergeCell ref="K78:M78"/>
    <mergeCell ref="K80:M80"/>
    <mergeCell ref="A81:C81"/>
    <mergeCell ref="D81:H81"/>
    <mergeCell ref="K81:M81"/>
    <mergeCell ref="A4:A5"/>
    <mergeCell ref="B4:B5"/>
    <mergeCell ref="C4:C5"/>
    <mergeCell ref="D4:H4"/>
    <mergeCell ref="I4:I5"/>
    <mergeCell ref="J4:J5"/>
    <mergeCell ref="K4:L4"/>
  </mergeCells>
  <pageMargins left="0.59055118110236227" right="0.31496062992125984" top="0.5" bottom="0.4" header="0.31496062992125984" footer="0.31496062992125984"/>
  <pageSetup paperSize="258" scale="90" orientation="landscape" r:id="rId1"/>
  <colBreaks count="1" manualBreakCount="1">
    <brk id="14" max="8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view="pageBreakPreview" zoomScaleNormal="100" zoomScaleSheetLayoutView="100" workbookViewId="0">
      <selection activeCell="K88" sqref="K88"/>
    </sheetView>
  </sheetViews>
  <sheetFormatPr defaultRowHeight="12" x14ac:dyDescent="0.25"/>
  <cols>
    <col min="1" max="1" width="3.5703125" style="20" customWidth="1"/>
    <col min="2" max="2" width="35" style="20" customWidth="1"/>
    <col min="3" max="3" width="16.7109375" style="20" customWidth="1"/>
    <col min="4" max="4" width="11.28515625" style="20" customWidth="1"/>
    <col min="5" max="5" width="8.28515625" style="20" customWidth="1"/>
    <col min="6" max="6" width="6.7109375" style="20" customWidth="1"/>
    <col min="7" max="7" width="8.28515625" style="138" customWidth="1"/>
    <col min="8" max="8" width="14.7109375" style="20" customWidth="1"/>
    <col min="9" max="9" width="8.7109375" style="138" customWidth="1"/>
    <col min="10" max="10" width="16.7109375" style="20" customWidth="1"/>
    <col min="11" max="12" width="14.7109375" style="20" customWidth="1"/>
    <col min="13" max="13" width="3.85546875" style="138" customWidth="1"/>
    <col min="14" max="14" width="11.7109375" style="20" bestFit="1" customWidth="1"/>
    <col min="15" max="16" width="11.7109375" style="20" customWidth="1"/>
    <col min="17" max="17" width="50.42578125" style="20" bestFit="1" customWidth="1"/>
    <col min="18" max="18" width="33.5703125" style="20" bestFit="1" customWidth="1"/>
    <col min="19" max="16384" width="9.140625" style="20"/>
  </cols>
  <sheetData>
    <row r="1" spans="1:16" ht="15.75" x14ac:dyDescent="0.25">
      <c r="A1" s="390" t="s">
        <v>186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76"/>
      <c r="P1" s="376"/>
    </row>
    <row r="2" spans="1:16" ht="15.75" x14ac:dyDescent="0.25">
      <c r="A2" s="390" t="s">
        <v>1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76"/>
      <c r="P2" s="376"/>
    </row>
    <row r="3" spans="1:16" x14ac:dyDescent="0.25">
      <c r="A3" s="21"/>
      <c r="K3" s="23"/>
    </row>
    <row r="4" spans="1:16" ht="12.75" x14ac:dyDescent="0.25">
      <c r="A4" s="391" t="s">
        <v>178</v>
      </c>
      <c r="B4" s="391"/>
      <c r="C4" s="24" t="s">
        <v>179</v>
      </c>
    </row>
    <row r="5" spans="1:16" ht="12.75" thickBot="1" x14ac:dyDescent="0.3">
      <c r="A5" s="25"/>
    </row>
    <row r="6" spans="1:16" s="26" customFormat="1" ht="13.5" thickBot="1" x14ac:dyDescent="0.3">
      <c r="A6" s="392" t="s">
        <v>3</v>
      </c>
      <c r="B6" s="392" t="s">
        <v>4</v>
      </c>
      <c r="C6" s="392" t="s">
        <v>5</v>
      </c>
      <c r="D6" s="392" t="s">
        <v>147</v>
      </c>
      <c r="E6" s="392"/>
      <c r="F6" s="392"/>
      <c r="G6" s="392"/>
      <c r="H6" s="392"/>
      <c r="I6" s="392" t="s">
        <v>7</v>
      </c>
      <c r="J6" s="392" t="s">
        <v>148</v>
      </c>
      <c r="K6" s="392" t="s">
        <v>149</v>
      </c>
      <c r="L6" s="392"/>
      <c r="M6" s="392"/>
      <c r="N6" s="392" t="s">
        <v>150</v>
      </c>
      <c r="O6" s="328"/>
      <c r="P6" s="328"/>
    </row>
    <row r="7" spans="1:16" s="26" customFormat="1" ht="51.75" thickBot="1" x14ac:dyDescent="0.3">
      <c r="A7" s="392"/>
      <c r="B7" s="392"/>
      <c r="C7" s="392"/>
      <c r="D7" s="140" t="s">
        <v>11</v>
      </c>
      <c r="E7" s="140" t="s">
        <v>12</v>
      </c>
      <c r="F7" s="140" t="s">
        <v>13</v>
      </c>
      <c r="G7" s="140" t="s">
        <v>14</v>
      </c>
      <c r="H7" s="140" t="s">
        <v>15</v>
      </c>
      <c r="I7" s="392"/>
      <c r="J7" s="392"/>
      <c r="K7" s="140" t="s">
        <v>16</v>
      </c>
      <c r="L7" s="140" t="s">
        <v>17</v>
      </c>
      <c r="M7" s="140" t="s">
        <v>18</v>
      </c>
      <c r="N7" s="392"/>
      <c r="O7" s="328"/>
      <c r="P7" s="328"/>
    </row>
    <row r="8" spans="1:16" ht="13.5" thickBot="1" x14ac:dyDescent="0.3">
      <c r="A8" s="268">
        <v>1</v>
      </c>
      <c r="B8" s="268">
        <v>2</v>
      </c>
      <c r="C8" s="268">
        <v>3</v>
      </c>
      <c r="D8" s="268">
        <v>4</v>
      </c>
      <c r="E8" s="268">
        <v>5</v>
      </c>
      <c r="F8" s="268">
        <v>6</v>
      </c>
      <c r="G8" s="268">
        <v>7</v>
      </c>
      <c r="H8" s="268">
        <v>8</v>
      </c>
      <c r="I8" s="268">
        <v>9</v>
      </c>
      <c r="J8" s="268">
        <v>10</v>
      </c>
      <c r="K8" s="268">
        <v>11</v>
      </c>
      <c r="L8" s="268">
        <v>12</v>
      </c>
      <c r="M8" s="268">
        <v>13</v>
      </c>
      <c r="N8" s="269">
        <v>14</v>
      </c>
      <c r="O8" s="378"/>
      <c r="P8" s="378"/>
    </row>
    <row r="9" spans="1:16" ht="12.75" x14ac:dyDescent="0.2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267"/>
      <c r="O9" s="379"/>
      <c r="P9" s="379"/>
    </row>
    <row r="10" spans="1:16" s="37" customFormat="1" ht="12.75" x14ac:dyDescent="0.25">
      <c r="A10" s="220" t="s">
        <v>144</v>
      </c>
      <c r="B10" s="32"/>
      <c r="C10" s="33"/>
      <c r="D10" s="33"/>
      <c r="E10" s="33"/>
      <c r="F10" s="33"/>
      <c r="G10" s="33"/>
      <c r="H10" s="34">
        <f>SUM(H11:H12)</f>
        <v>11259443184</v>
      </c>
      <c r="I10" s="35"/>
      <c r="J10" s="34">
        <f>SUM(J11:J12)</f>
        <v>9468977584</v>
      </c>
      <c r="K10" s="34">
        <f t="shared" ref="K10:L10" si="0">SUM(K11:K12)</f>
        <v>7999833000</v>
      </c>
      <c r="L10" s="34">
        <f t="shared" si="0"/>
        <v>6197133752</v>
      </c>
      <c r="M10" s="33"/>
      <c r="N10" s="221"/>
      <c r="O10" s="380"/>
      <c r="P10" s="380"/>
    </row>
    <row r="11" spans="1:16" ht="12.75" x14ac:dyDescent="0.25">
      <c r="A11" s="39" t="s">
        <v>33</v>
      </c>
      <c r="B11" s="38" t="s">
        <v>145</v>
      </c>
      <c r="C11" s="39"/>
      <c r="D11" s="39"/>
      <c r="E11" s="39"/>
      <c r="F11" s="39"/>
      <c r="G11" s="39"/>
      <c r="H11" s="40">
        <f>H16</f>
        <v>2485648184</v>
      </c>
      <c r="I11" s="40"/>
      <c r="J11" s="40">
        <f t="shared" ref="J11:L11" si="1">J15</f>
        <v>3457648184</v>
      </c>
      <c r="K11" s="40">
        <f t="shared" si="1"/>
        <v>3386341700</v>
      </c>
      <c r="L11" s="40">
        <f t="shared" si="1"/>
        <v>2889693938</v>
      </c>
      <c r="M11" s="39"/>
      <c r="N11" s="222"/>
      <c r="O11" s="379"/>
      <c r="P11" s="379"/>
    </row>
    <row r="12" spans="1:16" ht="12.75" x14ac:dyDescent="0.25">
      <c r="A12" s="39" t="s">
        <v>35</v>
      </c>
      <c r="B12" s="38" t="s">
        <v>146</v>
      </c>
      <c r="C12" s="39"/>
      <c r="D12" s="39"/>
      <c r="E12" s="39"/>
      <c r="F12" s="39"/>
      <c r="G12" s="39"/>
      <c r="H12" s="40">
        <f>H22</f>
        <v>8773795000</v>
      </c>
      <c r="I12" s="40"/>
      <c r="J12" s="40">
        <f t="shared" ref="J12:L12" si="2">J22</f>
        <v>6011329400</v>
      </c>
      <c r="K12" s="40">
        <f t="shared" si="2"/>
        <v>4613491300</v>
      </c>
      <c r="L12" s="40">
        <f t="shared" si="2"/>
        <v>3307439814</v>
      </c>
      <c r="M12" s="39"/>
      <c r="N12" s="222"/>
      <c r="O12" s="379"/>
      <c r="P12" s="379"/>
    </row>
    <row r="13" spans="1:16" ht="12.75" x14ac:dyDescent="0.25">
      <c r="A13" s="39"/>
      <c r="B13" s="38"/>
      <c r="C13" s="39"/>
      <c r="D13" s="39"/>
      <c r="E13" s="39"/>
      <c r="F13" s="39"/>
      <c r="G13" s="39"/>
      <c r="H13" s="40"/>
      <c r="I13" s="42"/>
      <c r="J13" s="40"/>
      <c r="K13" s="40"/>
      <c r="L13" s="40"/>
      <c r="M13" s="39"/>
      <c r="N13" s="222"/>
      <c r="O13" s="379"/>
      <c r="P13" s="379"/>
    </row>
    <row r="14" spans="1:16" s="37" customFormat="1" ht="12.75" x14ac:dyDescent="0.25">
      <c r="A14" s="223" t="s">
        <v>143</v>
      </c>
      <c r="B14" s="43"/>
      <c r="C14" s="43"/>
      <c r="D14" s="43"/>
      <c r="E14" s="44"/>
      <c r="F14" s="43"/>
      <c r="G14" s="43"/>
      <c r="H14" s="213">
        <f>H16+H22</f>
        <v>11259443184</v>
      </c>
      <c r="I14" s="45"/>
      <c r="J14" s="45">
        <f t="shared" ref="J14:L14" si="3">J15+J22</f>
        <v>9468977584</v>
      </c>
      <c r="K14" s="45">
        <f t="shared" si="3"/>
        <v>7999833000</v>
      </c>
      <c r="L14" s="45">
        <f t="shared" si="3"/>
        <v>6197133752</v>
      </c>
      <c r="M14" s="43"/>
      <c r="N14" s="43"/>
      <c r="O14" s="381"/>
      <c r="P14" s="381"/>
    </row>
    <row r="15" spans="1:16" ht="12.75" x14ac:dyDescent="0.25">
      <c r="A15" s="224" t="s">
        <v>145</v>
      </c>
      <c r="B15" s="47"/>
      <c r="C15" s="47"/>
      <c r="D15" s="47"/>
      <c r="E15" s="48"/>
      <c r="F15" s="47"/>
      <c r="G15" s="47"/>
      <c r="H15" s="214"/>
      <c r="I15" s="50"/>
      <c r="J15" s="50">
        <f t="shared" ref="J15:L15" si="4">SUM(J19:J20)</f>
        <v>3457648184</v>
      </c>
      <c r="K15" s="50">
        <f t="shared" si="4"/>
        <v>3386341700</v>
      </c>
      <c r="L15" s="50">
        <f t="shared" si="4"/>
        <v>2889693938</v>
      </c>
      <c r="M15" s="47"/>
      <c r="N15" s="47"/>
      <c r="O15" s="382"/>
      <c r="P15" s="382"/>
    </row>
    <row r="16" spans="1:16" ht="12.75" x14ac:dyDescent="0.25">
      <c r="A16" s="224" t="s">
        <v>211</v>
      </c>
      <c r="B16" s="47" t="s">
        <v>212</v>
      </c>
      <c r="C16" s="47"/>
      <c r="D16" s="47"/>
      <c r="E16" s="48"/>
      <c r="F16" s="47"/>
      <c r="G16" s="47"/>
      <c r="H16" s="49">
        <f>SUM(H19:H20)</f>
        <v>2485648184</v>
      </c>
      <c r="I16" s="50"/>
      <c r="J16" s="50"/>
      <c r="K16" s="50"/>
      <c r="L16" s="50"/>
      <c r="M16" s="47"/>
      <c r="N16" s="47"/>
      <c r="O16" s="382"/>
      <c r="P16" s="382"/>
    </row>
    <row r="17" spans="1:18" ht="12.75" x14ac:dyDescent="0.25">
      <c r="A17" s="224" t="s">
        <v>213</v>
      </c>
      <c r="B17" s="47" t="s">
        <v>214</v>
      </c>
      <c r="C17" s="47"/>
      <c r="D17" s="47"/>
      <c r="E17" s="48"/>
      <c r="F17" s="47"/>
      <c r="G17" s="47"/>
      <c r="H17" s="49"/>
      <c r="I17" s="50"/>
      <c r="J17" s="50"/>
      <c r="K17" s="50"/>
      <c r="L17" s="50"/>
      <c r="M17" s="47"/>
      <c r="N17" s="47"/>
      <c r="O17" s="382"/>
      <c r="P17" s="382"/>
    </row>
    <row r="18" spans="1:18" ht="12.75" x14ac:dyDescent="0.25">
      <c r="A18" s="225" t="s">
        <v>33</v>
      </c>
      <c r="B18" s="47" t="s">
        <v>152</v>
      </c>
      <c r="C18" s="47"/>
      <c r="D18" s="47"/>
      <c r="E18" s="48"/>
      <c r="F18" s="47"/>
      <c r="G18" s="47"/>
      <c r="H18" s="49"/>
      <c r="I18" s="50"/>
      <c r="J18" s="50"/>
      <c r="K18" s="50"/>
      <c r="L18" s="50"/>
      <c r="M18" s="47"/>
      <c r="N18" s="47"/>
      <c r="O18" s="382"/>
      <c r="P18" s="382"/>
    </row>
    <row r="19" spans="1:18" ht="12.75" x14ac:dyDescent="0.25">
      <c r="A19" s="226" t="s">
        <v>19</v>
      </c>
      <c r="B19" s="52" t="s">
        <v>153</v>
      </c>
      <c r="C19" s="52"/>
      <c r="D19" s="52"/>
      <c r="E19" s="53"/>
      <c r="F19" s="52"/>
      <c r="G19" s="52"/>
      <c r="H19" s="54">
        <v>2485648184</v>
      </c>
      <c r="I19" s="55"/>
      <c r="J19" s="55">
        <v>2485648184</v>
      </c>
      <c r="K19" s="55">
        <v>2803141700</v>
      </c>
      <c r="L19" s="55">
        <v>2381443938</v>
      </c>
      <c r="M19" s="52"/>
      <c r="N19" s="52"/>
      <c r="O19" s="383"/>
      <c r="P19" s="383"/>
    </row>
    <row r="20" spans="1:18" ht="12.75" x14ac:dyDescent="0.25">
      <c r="A20" s="226" t="s">
        <v>24</v>
      </c>
      <c r="B20" s="52" t="s">
        <v>154</v>
      </c>
      <c r="C20" s="52"/>
      <c r="D20" s="52"/>
      <c r="E20" s="53"/>
      <c r="F20" s="52"/>
      <c r="G20" s="52"/>
      <c r="H20" s="54">
        <v>0</v>
      </c>
      <c r="I20" s="55"/>
      <c r="J20" s="55">
        <v>972000000</v>
      </c>
      <c r="K20" s="55">
        <v>583200000</v>
      </c>
      <c r="L20" s="55">
        <v>508250000</v>
      </c>
      <c r="M20" s="52"/>
      <c r="N20" s="52"/>
      <c r="O20" s="383"/>
      <c r="P20" s="383"/>
    </row>
    <row r="21" spans="1:18" ht="12.75" x14ac:dyDescent="0.25">
      <c r="A21" s="226"/>
      <c r="B21" s="52"/>
      <c r="C21" s="52"/>
      <c r="D21" s="52"/>
      <c r="E21" s="53"/>
      <c r="F21" s="52"/>
      <c r="G21" s="52"/>
      <c r="H21" s="54"/>
      <c r="I21" s="55"/>
      <c r="J21" s="55"/>
      <c r="K21" s="55"/>
      <c r="L21" s="55"/>
      <c r="M21" s="52"/>
      <c r="N21" s="52"/>
      <c r="O21" s="383"/>
      <c r="P21" s="383"/>
    </row>
    <row r="22" spans="1:18" ht="12.75" x14ac:dyDescent="0.25">
      <c r="A22" s="227" t="s">
        <v>38</v>
      </c>
      <c r="B22" s="58"/>
      <c r="C22" s="58"/>
      <c r="D22" s="58"/>
      <c r="E22" s="58"/>
      <c r="F22" s="58"/>
      <c r="G22" s="59"/>
      <c r="H22" s="60">
        <f>SUM(H26:H81)</f>
        <v>8773795000</v>
      </c>
      <c r="I22" s="61"/>
      <c r="J22" s="60">
        <f>SUM(J26:J81)</f>
        <v>6011329400</v>
      </c>
      <c r="K22" s="60">
        <f>SUM(K26:K81)</f>
        <v>4613491300</v>
      </c>
      <c r="L22" s="60">
        <f>SUM(L26:L81)</f>
        <v>3307439814</v>
      </c>
      <c r="M22" s="59"/>
      <c r="N22" s="228"/>
      <c r="O22" s="109"/>
      <c r="P22" s="109"/>
    </row>
    <row r="23" spans="1:18" ht="12.75" x14ac:dyDescent="0.25">
      <c r="A23" s="229" t="s">
        <v>211</v>
      </c>
      <c r="B23" s="64" t="s">
        <v>212</v>
      </c>
      <c r="C23" s="69"/>
      <c r="D23" s="69"/>
      <c r="E23" s="69"/>
      <c r="F23" s="70"/>
      <c r="G23" s="70"/>
      <c r="H23" s="71"/>
      <c r="I23" s="70"/>
      <c r="J23" s="71"/>
      <c r="K23" s="72"/>
      <c r="L23" s="72"/>
      <c r="M23" s="70"/>
      <c r="N23" s="230"/>
      <c r="O23" s="111"/>
      <c r="P23" s="111"/>
    </row>
    <row r="24" spans="1:18" ht="12.75" x14ac:dyDescent="0.25">
      <c r="A24" s="231">
        <v>1</v>
      </c>
      <c r="B24" s="215" t="s">
        <v>215</v>
      </c>
      <c r="C24" s="95"/>
      <c r="D24" s="95"/>
      <c r="E24" s="95"/>
      <c r="F24" s="96"/>
      <c r="G24" s="96"/>
      <c r="H24" s="97"/>
      <c r="I24" s="96"/>
      <c r="J24" s="97"/>
      <c r="K24" s="98"/>
      <c r="L24" s="98"/>
      <c r="M24" s="96"/>
      <c r="N24" s="232"/>
      <c r="O24" s="384"/>
      <c r="P24" s="384"/>
    </row>
    <row r="25" spans="1:18" ht="25.5" x14ac:dyDescent="0.25">
      <c r="A25" s="233" t="s">
        <v>33</v>
      </c>
      <c r="B25" s="64" t="s">
        <v>83</v>
      </c>
      <c r="C25" s="64"/>
      <c r="D25" s="64"/>
      <c r="E25" s="64"/>
      <c r="F25" s="64"/>
      <c r="G25" s="65"/>
      <c r="H25" s="64"/>
      <c r="I25" s="65"/>
      <c r="J25" s="66"/>
      <c r="K25" s="64"/>
      <c r="L25" s="64"/>
      <c r="M25" s="65"/>
      <c r="N25" s="234"/>
      <c r="O25" s="385"/>
      <c r="P25" s="385"/>
    </row>
    <row r="26" spans="1:18" ht="38.25" x14ac:dyDescent="0.25">
      <c r="A26" s="229">
        <v>1</v>
      </c>
      <c r="B26" s="69" t="s">
        <v>151</v>
      </c>
      <c r="C26" s="69" t="s">
        <v>174</v>
      </c>
      <c r="D26" s="69" t="s">
        <v>20</v>
      </c>
      <c r="E26" s="69"/>
      <c r="F26" s="69">
        <v>225</v>
      </c>
      <c r="G26" s="70" t="s">
        <v>22</v>
      </c>
      <c r="H26" s="71">
        <v>520000000</v>
      </c>
      <c r="I26" s="70" t="s">
        <v>23</v>
      </c>
      <c r="J26" s="71">
        <v>510265000</v>
      </c>
      <c r="K26" s="72">
        <v>1590000</v>
      </c>
      <c r="L26" s="72">
        <v>1590000</v>
      </c>
      <c r="M26" s="70"/>
      <c r="N26" s="235"/>
      <c r="O26" s="109"/>
      <c r="P26" s="109"/>
    </row>
    <row r="27" spans="1:18" ht="41.25" customHeight="1" x14ac:dyDescent="0.25">
      <c r="A27" s="229">
        <v>2</v>
      </c>
      <c r="B27" s="69" t="s">
        <v>84</v>
      </c>
      <c r="C27" s="69" t="s">
        <v>85</v>
      </c>
      <c r="D27" s="69" t="s">
        <v>20</v>
      </c>
      <c r="E27" s="69" t="s">
        <v>21</v>
      </c>
      <c r="F27" s="70">
        <v>200</v>
      </c>
      <c r="G27" s="70" t="s">
        <v>22</v>
      </c>
      <c r="H27" s="71">
        <v>640000000</v>
      </c>
      <c r="I27" s="70" t="s">
        <v>23</v>
      </c>
      <c r="J27" s="71">
        <v>600000000</v>
      </c>
      <c r="K27" s="72">
        <v>883945000</v>
      </c>
      <c r="L27" s="72">
        <v>183854620</v>
      </c>
      <c r="M27" s="70"/>
      <c r="N27" s="230"/>
      <c r="O27" s="111"/>
      <c r="P27" s="111"/>
      <c r="Q27" s="82" t="s">
        <v>200</v>
      </c>
      <c r="R27" s="82" t="s">
        <v>199</v>
      </c>
    </row>
    <row r="28" spans="1:18" s="82" customFormat="1" ht="38.25" x14ac:dyDescent="0.25">
      <c r="A28" s="229">
        <v>3</v>
      </c>
      <c r="B28" s="69" t="s">
        <v>86</v>
      </c>
      <c r="C28" s="69" t="s">
        <v>87</v>
      </c>
      <c r="D28" s="69" t="s">
        <v>20</v>
      </c>
      <c r="E28" s="69" t="s">
        <v>21</v>
      </c>
      <c r="F28" s="70">
        <v>225</v>
      </c>
      <c r="G28" s="70" t="s">
        <v>22</v>
      </c>
      <c r="H28" s="71">
        <v>80000000</v>
      </c>
      <c r="I28" s="70" t="s">
        <v>23</v>
      </c>
      <c r="J28" s="71">
        <v>80000000</v>
      </c>
      <c r="K28" s="72">
        <v>0</v>
      </c>
      <c r="L28" s="72">
        <v>0</v>
      </c>
      <c r="M28" s="70"/>
      <c r="N28" s="230"/>
      <c r="O28" s="111"/>
      <c r="P28" s="111"/>
    </row>
    <row r="29" spans="1:18" ht="114.75" x14ac:dyDescent="0.25">
      <c r="A29" s="229">
        <v>4</v>
      </c>
      <c r="B29" s="69" t="s">
        <v>88</v>
      </c>
      <c r="C29" s="69" t="s">
        <v>198</v>
      </c>
      <c r="D29" s="69" t="s">
        <v>20</v>
      </c>
      <c r="E29" s="69" t="s">
        <v>21</v>
      </c>
      <c r="F29" s="70">
        <v>5</v>
      </c>
      <c r="G29" s="70" t="s">
        <v>197</v>
      </c>
      <c r="H29" s="71">
        <v>90000000</v>
      </c>
      <c r="I29" s="70" t="s">
        <v>23</v>
      </c>
      <c r="J29" s="71">
        <v>90000000</v>
      </c>
      <c r="K29" s="72">
        <v>36583500</v>
      </c>
      <c r="L29" s="72">
        <v>35868996</v>
      </c>
      <c r="M29" s="70"/>
      <c r="N29" s="236"/>
      <c r="O29" s="386"/>
      <c r="P29" s="386"/>
    </row>
    <row r="30" spans="1:18" ht="51" x14ac:dyDescent="0.25">
      <c r="A30" s="237">
        <v>5</v>
      </c>
      <c r="B30" s="75" t="s">
        <v>90</v>
      </c>
      <c r="C30" s="75" t="s">
        <v>91</v>
      </c>
      <c r="D30" s="75" t="s">
        <v>20</v>
      </c>
      <c r="E30" s="75" t="s">
        <v>21</v>
      </c>
      <c r="F30" s="76">
        <v>24</v>
      </c>
      <c r="G30" s="76" t="s">
        <v>92</v>
      </c>
      <c r="H30" s="77">
        <v>20000000</v>
      </c>
      <c r="I30" s="76" t="s">
        <v>23</v>
      </c>
      <c r="J30" s="77">
        <v>20000000</v>
      </c>
      <c r="K30" s="78">
        <v>18392000</v>
      </c>
      <c r="L30" s="78">
        <v>18168444</v>
      </c>
      <c r="M30" s="76"/>
      <c r="N30" s="238"/>
      <c r="O30" s="111"/>
      <c r="P30" s="111"/>
      <c r="Q30" s="20">
        <f>126*13500</f>
        <v>1701000</v>
      </c>
    </row>
    <row r="31" spans="1:18" ht="63.75" x14ac:dyDescent="0.25">
      <c r="A31" s="239">
        <v>6</v>
      </c>
      <c r="B31" s="58" t="s">
        <v>93</v>
      </c>
      <c r="C31" s="58" t="s">
        <v>94</v>
      </c>
      <c r="D31" s="58" t="s">
        <v>20</v>
      </c>
      <c r="E31" s="58" t="s">
        <v>21</v>
      </c>
      <c r="F31" s="59">
        <v>80</v>
      </c>
      <c r="G31" s="59" t="s">
        <v>22</v>
      </c>
      <c r="H31" s="60">
        <v>180000000</v>
      </c>
      <c r="I31" s="59" t="s">
        <v>23</v>
      </c>
      <c r="J31" s="60">
        <v>178943000</v>
      </c>
      <c r="K31" s="61">
        <v>148570000</v>
      </c>
      <c r="L31" s="61">
        <v>127522474</v>
      </c>
      <c r="M31" s="59"/>
      <c r="N31" s="240"/>
      <c r="O31" s="111"/>
      <c r="P31" s="111"/>
    </row>
    <row r="32" spans="1:18" s="82" customFormat="1" ht="38.25" x14ac:dyDescent="0.25">
      <c r="A32" s="229">
        <v>7</v>
      </c>
      <c r="B32" s="69" t="s">
        <v>95</v>
      </c>
      <c r="C32" s="69" t="s">
        <v>96</v>
      </c>
      <c r="D32" s="69" t="s">
        <v>20</v>
      </c>
      <c r="E32" s="69" t="s">
        <v>21</v>
      </c>
      <c r="F32" s="70">
        <v>80</v>
      </c>
      <c r="G32" s="70" t="s">
        <v>22</v>
      </c>
      <c r="H32" s="71">
        <v>490000000</v>
      </c>
      <c r="I32" s="70" t="s">
        <v>23</v>
      </c>
      <c r="J32" s="71">
        <v>492000000</v>
      </c>
      <c r="K32" s="87">
        <v>0</v>
      </c>
      <c r="L32" s="87">
        <v>0</v>
      </c>
      <c r="M32" s="70"/>
      <c r="N32" s="236"/>
      <c r="O32" s="386"/>
      <c r="P32" s="386"/>
    </row>
    <row r="33" spans="1:17" s="82" customFormat="1" ht="51" x14ac:dyDescent="0.25">
      <c r="A33" s="229">
        <v>8</v>
      </c>
      <c r="B33" s="69" t="s">
        <v>158</v>
      </c>
      <c r="C33" s="69" t="s">
        <v>159</v>
      </c>
      <c r="D33" s="69" t="s">
        <v>20</v>
      </c>
      <c r="E33" s="69" t="s">
        <v>21</v>
      </c>
      <c r="F33" s="70">
        <v>80</v>
      </c>
      <c r="G33" s="70" t="s">
        <v>22</v>
      </c>
      <c r="H33" s="71">
        <v>490000000</v>
      </c>
      <c r="I33" s="70" t="s">
        <v>23</v>
      </c>
      <c r="J33" s="71">
        <v>171499500</v>
      </c>
      <c r="K33" s="87">
        <v>0</v>
      </c>
      <c r="L33" s="87">
        <v>0</v>
      </c>
      <c r="M33" s="70"/>
      <c r="N33" s="236"/>
      <c r="O33" s="386"/>
      <c r="P33" s="386"/>
    </row>
    <row r="34" spans="1:17" s="82" customFormat="1" ht="38.25" x14ac:dyDescent="0.25">
      <c r="A34" s="229">
        <v>9</v>
      </c>
      <c r="B34" s="69" t="s">
        <v>99</v>
      </c>
      <c r="C34" s="69" t="s">
        <v>100</v>
      </c>
      <c r="D34" s="69" t="s">
        <v>20</v>
      </c>
      <c r="E34" s="69" t="s">
        <v>21</v>
      </c>
      <c r="F34" s="70">
        <v>100</v>
      </c>
      <c r="G34" s="70" t="s">
        <v>22</v>
      </c>
      <c r="H34" s="71">
        <v>210000000</v>
      </c>
      <c r="I34" s="70" t="s">
        <v>23</v>
      </c>
      <c r="J34" s="71">
        <v>235529000</v>
      </c>
      <c r="K34" s="87">
        <v>0</v>
      </c>
      <c r="L34" s="87">
        <v>0</v>
      </c>
      <c r="M34" s="70"/>
      <c r="N34" s="236"/>
      <c r="O34" s="386"/>
      <c r="P34" s="386"/>
    </row>
    <row r="35" spans="1:17" ht="12.75" x14ac:dyDescent="0.25">
      <c r="A35" s="229"/>
      <c r="B35" s="69"/>
      <c r="C35" s="69"/>
      <c r="D35" s="69"/>
      <c r="E35" s="69"/>
      <c r="F35" s="70"/>
      <c r="G35" s="70"/>
      <c r="H35" s="71"/>
      <c r="I35" s="70"/>
      <c r="J35" s="71"/>
      <c r="K35" s="87"/>
      <c r="L35" s="87"/>
      <c r="M35" s="70"/>
      <c r="N35" s="236"/>
      <c r="O35" s="386"/>
      <c r="P35" s="386"/>
    </row>
    <row r="36" spans="1:17" ht="25.5" x14ac:dyDescent="0.25">
      <c r="A36" s="233" t="s">
        <v>35</v>
      </c>
      <c r="B36" s="64" t="s">
        <v>54</v>
      </c>
      <c r="C36" s="64"/>
      <c r="D36" s="64"/>
      <c r="E36" s="64"/>
      <c r="F36" s="64"/>
      <c r="G36" s="65"/>
      <c r="H36" s="66"/>
      <c r="I36" s="65"/>
      <c r="J36" s="66"/>
      <c r="K36" s="64"/>
      <c r="L36" s="64"/>
      <c r="M36" s="65"/>
      <c r="N36" s="234"/>
      <c r="O36" s="385"/>
      <c r="P36" s="385"/>
    </row>
    <row r="37" spans="1:17" ht="63.75" x14ac:dyDescent="0.25">
      <c r="A37" s="229">
        <v>1</v>
      </c>
      <c r="B37" s="69" t="s">
        <v>106</v>
      </c>
      <c r="C37" s="69" t="s">
        <v>107</v>
      </c>
      <c r="D37" s="69" t="s">
        <v>20</v>
      </c>
      <c r="E37" s="69"/>
      <c r="F37" s="70">
        <v>55</v>
      </c>
      <c r="G37" s="70" t="s">
        <v>173</v>
      </c>
      <c r="H37" s="71">
        <v>10000000</v>
      </c>
      <c r="I37" s="70" t="s">
        <v>23</v>
      </c>
      <c r="J37" s="71">
        <v>10000000</v>
      </c>
      <c r="K37" s="72">
        <v>9740000</v>
      </c>
      <c r="L37" s="72">
        <v>8696134</v>
      </c>
      <c r="M37" s="70"/>
      <c r="N37" s="235"/>
      <c r="O37" s="109"/>
      <c r="P37" s="109"/>
    </row>
    <row r="38" spans="1:17" ht="76.5" x14ac:dyDescent="0.25">
      <c r="A38" s="229">
        <v>2</v>
      </c>
      <c r="B38" s="69" t="s">
        <v>101</v>
      </c>
      <c r="C38" s="69" t="s">
        <v>102</v>
      </c>
      <c r="D38" s="69" t="s">
        <v>20</v>
      </c>
      <c r="E38" s="69" t="s">
        <v>21</v>
      </c>
      <c r="F38" s="70">
        <v>15</v>
      </c>
      <c r="G38" s="70" t="s">
        <v>22</v>
      </c>
      <c r="H38" s="71">
        <v>75000000</v>
      </c>
      <c r="I38" s="70" t="s">
        <v>23</v>
      </c>
      <c r="J38" s="71">
        <v>75000000</v>
      </c>
      <c r="K38" s="72">
        <v>49360000</v>
      </c>
      <c r="L38" s="72">
        <v>47866490</v>
      </c>
      <c r="M38" s="70"/>
      <c r="N38" s="230"/>
      <c r="O38" s="111"/>
      <c r="P38" s="111"/>
    </row>
    <row r="39" spans="1:17" ht="38.25" x14ac:dyDescent="0.25">
      <c r="A39" s="229">
        <v>3</v>
      </c>
      <c r="B39" s="69" t="s">
        <v>103</v>
      </c>
      <c r="C39" s="69" t="s">
        <v>104</v>
      </c>
      <c r="D39" s="69" t="s">
        <v>20</v>
      </c>
      <c r="E39" s="69" t="s">
        <v>21</v>
      </c>
      <c r="F39" s="70">
        <v>15</v>
      </c>
      <c r="G39" s="70" t="s">
        <v>105</v>
      </c>
      <c r="H39" s="71">
        <v>20000000</v>
      </c>
      <c r="I39" s="70" t="s">
        <v>23</v>
      </c>
      <c r="J39" s="71">
        <v>20000000</v>
      </c>
      <c r="K39" s="72">
        <v>18142000</v>
      </c>
      <c r="L39" s="72">
        <v>18142000</v>
      </c>
      <c r="M39" s="70"/>
      <c r="N39" s="230"/>
      <c r="O39" s="111"/>
      <c r="P39" s="111"/>
    </row>
    <row r="40" spans="1:17" s="82" customFormat="1" ht="25.5" x14ac:dyDescent="0.25">
      <c r="A40" s="229">
        <v>4</v>
      </c>
      <c r="B40" s="69" t="s">
        <v>109</v>
      </c>
      <c r="C40" s="69" t="s">
        <v>110</v>
      </c>
      <c r="D40" s="69" t="s">
        <v>20</v>
      </c>
      <c r="E40" s="69" t="s">
        <v>21</v>
      </c>
      <c r="F40" s="70">
        <v>225</v>
      </c>
      <c r="G40" s="70" t="s">
        <v>22</v>
      </c>
      <c r="H40" s="71">
        <v>1500000000</v>
      </c>
      <c r="I40" s="70" t="s">
        <v>23</v>
      </c>
      <c r="J40" s="71">
        <v>0</v>
      </c>
      <c r="K40" s="72">
        <v>106615000</v>
      </c>
      <c r="L40" s="72">
        <v>28713513</v>
      </c>
      <c r="M40" s="70"/>
      <c r="N40" s="230"/>
      <c r="O40" s="111"/>
      <c r="P40" s="111"/>
    </row>
    <row r="41" spans="1:17" s="82" customFormat="1" ht="51" x14ac:dyDescent="0.25">
      <c r="A41" s="229">
        <v>5</v>
      </c>
      <c r="B41" s="69" t="s">
        <v>111</v>
      </c>
      <c r="C41" s="69" t="s">
        <v>112</v>
      </c>
      <c r="D41" s="69" t="s">
        <v>20</v>
      </c>
      <c r="E41" s="69" t="s">
        <v>21</v>
      </c>
      <c r="F41" s="70">
        <v>225</v>
      </c>
      <c r="G41" s="70" t="s">
        <v>113</v>
      </c>
      <c r="H41" s="71">
        <v>15000000</v>
      </c>
      <c r="I41" s="70" t="s">
        <v>23</v>
      </c>
      <c r="J41" s="71">
        <v>13600000</v>
      </c>
      <c r="K41" s="72">
        <v>13382000</v>
      </c>
      <c r="L41" s="72">
        <v>12452998</v>
      </c>
      <c r="M41" s="70"/>
      <c r="N41" s="230"/>
      <c r="O41" s="111"/>
      <c r="P41" s="111"/>
    </row>
    <row r="42" spans="1:17" ht="114.75" x14ac:dyDescent="0.25">
      <c r="A42" s="229">
        <v>6</v>
      </c>
      <c r="B42" s="69" t="s">
        <v>114</v>
      </c>
      <c r="C42" s="69" t="s">
        <v>160</v>
      </c>
      <c r="D42" s="69" t="s">
        <v>20</v>
      </c>
      <c r="E42" s="69" t="s">
        <v>21</v>
      </c>
      <c r="F42" s="70">
        <v>1</v>
      </c>
      <c r="G42" s="70" t="s">
        <v>197</v>
      </c>
      <c r="H42" s="71">
        <v>200000000</v>
      </c>
      <c r="I42" s="70" t="s">
        <v>23</v>
      </c>
      <c r="J42" s="71">
        <v>115642500</v>
      </c>
      <c r="K42" s="72">
        <v>169607000</v>
      </c>
      <c r="L42" s="72">
        <v>156456923</v>
      </c>
      <c r="M42" s="70"/>
      <c r="N42" s="230"/>
      <c r="O42" s="111"/>
      <c r="P42" s="111"/>
    </row>
    <row r="43" spans="1:17" ht="38.25" x14ac:dyDescent="0.25">
      <c r="A43" s="229">
        <v>7</v>
      </c>
      <c r="B43" s="69" t="s">
        <v>116</v>
      </c>
      <c r="C43" s="69" t="s">
        <v>117</v>
      </c>
      <c r="D43" s="69" t="s">
        <v>20</v>
      </c>
      <c r="E43" s="69" t="s">
        <v>21</v>
      </c>
      <c r="F43" s="70">
        <v>1</v>
      </c>
      <c r="G43" s="70" t="s">
        <v>197</v>
      </c>
      <c r="H43" s="71">
        <v>280000000</v>
      </c>
      <c r="I43" s="70" t="s">
        <v>23</v>
      </c>
      <c r="J43" s="71">
        <v>0</v>
      </c>
      <c r="K43" s="72">
        <v>68272500</v>
      </c>
      <c r="L43" s="72">
        <v>58677450</v>
      </c>
      <c r="M43" s="70"/>
      <c r="N43" s="230"/>
      <c r="O43" s="111"/>
      <c r="P43" s="111"/>
    </row>
    <row r="44" spans="1:17" ht="38.25" x14ac:dyDescent="0.25">
      <c r="A44" s="237">
        <v>8</v>
      </c>
      <c r="B44" s="75" t="s">
        <v>118</v>
      </c>
      <c r="C44" s="75" t="s">
        <v>163</v>
      </c>
      <c r="D44" s="75" t="s">
        <v>20</v>
      </c>
      <c r="E44" s="75" t="s">
        <v>21</v>
      </c>
      <c r="F44" s="70">
        <v>1</v>
      </c>
      <c r="G44" s="70" t="s">
        <v>197</v>
      </c>
      <c r="H44" s="77">
        <v>100000000</v>
      </c>
      <c r="I44" s="76" t="s">
        <v>23</v>
      </c>
      <c r="J44" s="77">
        <v>55000000</v>
      </c>
      <c r="K44" s="78">
        <v>52773900</v>
      </c>
      <c r="L44" s="78">
        <v>38392315</v>
      </c>
      <c r="M44" s="76"/>
      <c r="N44" s="238"/>
      <c r="O44" s="111"/>
      <c r="P44" s="111"/>
    </row>
    <row r="45" spans="1:17" ht="51" x14ac:dyDescent="0.25">
      <c r="A45" s="239">
        <v>9</v>
      </c>
      <c r="B45" s="58" t="s">
        <v>120</v>
      </c>
      <c r="C45" s="58" t="s">
        <v>121</v>
      </c>
      <c r="D45" s="58" t="s">
        <v>20</v>
      </c>
      <c r="E45" s="58" t="s">
        <v>21</v>
      </c>
      <c r="F45" s="59">
        <v>10</v>
      </c>
      <c r="G45" s="59" t="s">
        <v>22</v>
      </c>
      <c r="H45" s="60">
        <v>25000000</v>
      </c>
      <c r="I45" s="59" t="s">
        <v>23</v>
      </c>
      <c r="J45" s="60">
        <v>23000000</v>
      </c>
      <c r="K45" s="61">
        <v>21000000</v>
      </c>
      <c r="L45" s="61">
        <v>16500000</v>
      </c>
      <c r="M45" s="59"/>
      <c r="N45" s="240"/>
      <c r="O45" s="111"/>
      <c r="P45" s="111"/>
      <c r="Q45" s="82" t="s">
        <v>201</v>
      </c>
    </row>
    <row r="46" spans="1:17" ht="51" x14ac:dyDescent="0.25">
      <c r="A46" s="229">
        <v>10</v>
      </c>
      <c r="B46" s="69" t="s">
        <v>122</v>
      </c>
      <c r="C46" s="69" t="s">
        <v>164</v>
      </c>
      <c r="D46" s="69" t="s">
        <v>20</v>
      </c>
      <c r="E46" s="69" t="s">
        <v>21</v>
      </c>
      <c r="F46" s="93">
        <v>1500</v>
      </c>
      <c r="G46" s="70" t="s">
        <v>22</v>
      </c>
      <c r="H46" s="72">
        <v>80000000</v>
      </c>
      <c r="I46" s="70" t="s">
        <v>23</v>
      </c>
      <c r="J46" s="72">
        <v>80000000</v>
      </c>
      <c r="K46" s="72">
        <v>45842000</v>
      </c>
      <c r="L46" s="72">
        <v>41215899</v>
      </c>
      <c r="M46" s="70"/>
      <c r="N46" s="230"/>
      <c r="O46" s="111"/>
      <c r="P46" s="111"/>
    </row>
    <row r="47" spans="1:17" ht="60" x14ac:dyDescent="0.25">
      <c r="A47" s="229">
        <v>11</v>
      </c>
      <c r="B47" s="69" t="s">
        <v>161</v>
      </c>
      <c r="C47" s="69" t="s">
        <v>162</v>
      </c>
      <c r="D47" s="69" t="s">
        <v>20</v>
      </c>
      <c r="E47" s="69"/>
      <c r="F47" s="93">
        <v>2</v>
      </c>
      <c r="G47" s="70" t="s">
        <v>25</v>
      </c>
      <c r="H47" s="266">
        <v>1000000000</v>
      </c>
      <c r="I47" s="70" t="s">
        <v>23</v>
      </c>
      <c r="J47" s="72">
        <v>388106000</v>
      </c>
      <c r="K47" s="72">
        <v>382756000</v>
      </c>
      <c r="L47" s="72">
        <v>47961598</v>
      </c>
      <c r="M47" s="70"/>
      <c r="N47" s="230" t="s">
        <v>203</v>
      </c>
      <c r="O47" s="111"/>
      <c r="P47" s="111"/>
    </row>
    <row r="48" spans="1:17" ht="38.25" x14ac:dyDescent="0.25">
      <c r="A48" s="229">
        <v>12</v>
      </c>
      <c r="B48" s="69" t="s">
        <v>124</v>
      </c>
      <c r="C48" s="69" t="s">
        <v>165</v>
      </c>
      <c r="D48" s="69" t="s">
        <v>20</v>
      </c>
      <c r="E48" s="69" t="s">
        <v>21</v>
      </c>
      <c r="F48" s="70">
        <v>72</v>
      </c>
      <c r="G48" s="70" t="s">
        <v>55</v>
      </c>
      <c r="H48" s="72">
        <v>90000000</v>
      </c>
      <c r="I48" s="70" t="s">
        <v>23</v>
      </c>
      <c r="J48" s="72">
        <v>88349000</v>
      </c>
      <c r="K48" s="87">
        <v>0</v>
      </c>
      <c r="L48" s="87">
        <v>0</v>
      </c>
      <c r="M48" s="70"/>
      <c r="N48" s="236"/>
      <c r="O48" s="386"/>
      <c r="P48" s="386"/>
    </row>
    <row r="49" spans="1:16" ht="12.75" x14ac:dyDescent="0.25">
      <c r="A49" s="233" t="s">
        <v>177</v>
      </c>
      <c r="B49" s="64" t="s">
        <v>126</v>
      </c>
      <c r="C49" s="64"/>
      <c r="D49" s="64"/>
      <c r="E49" s="64"/>
      <c r="F49" s="64"/>
      <c r="G49" s="65"/>
      <c r="H49" s="64"/>
      <c r="I49" s="65"/>
      <c r="J49" s="64"/>
      <c r="K49" s="64"/>
      <c r="L49" s="64"/>
      <c r="M49" s="65"/>
      <c r="N49" s="234"/>
      <c r="O49" s="385"/>
      <c r="P49" s="385"/>
    </row>
    <row r="50" spans="1:16" ht="51" x14ac:dyDescent="0.25">
      <c r="A50" s="229" t="s">
        <v>19</v>
      </c>
      <c r="B50" s="69" t="s">
        <v>127</v>
      </c>
      <c r="C50" s="69" t="s">
        <v>128</v>
      </c>
      <c r="D50" s="69" t="s">
        <v>20</v>
      </c>
      <c r="E50" s="69" t="s">
        <v>21</v>
      </c>
      <c r="F50" s="70">
        <v>60</v>
      </c>
      <c r="G50" s="70" t="s">
        <v>22</v>
      </c>
      <c r="H50" s="72">
        <v>1500000000</v>
      </c>
      <c r="I50" s="70" t="s">
        <v>23</v>
      </c>
      <c r="J50" s="72">
        <v>999999000</v>
      </c>
      <c r="K50" s="72">
        <v>1831729000</v>
      </c>
      <c r="L50" s="72">
        <v>1829933978</v>
      </c>
      <c r="M50" s="70"/>
      <c r="N50" s="230"/>
      <c r="O50" s="111"/>
      <c r="P50" s="111"/>
    </row>
    <row r="51" spans="1:16" ht="12.75" x14ac:dyDescent="0.25">
      <c r="A51" s="233" t="s">
        <v>53</v>
      </c>
      <c r="B51" s="64" t="s">
        <v>130</v>
      </c>
      <c r="C51" s="64"/>
      <c r="D51" s="64"/>
      <c r="E51" s="64"/>
      <c r="F51" s="64"/>
      <c r="G51" s="65"/>
      <c r="H51" s="64"/>
      <c r="I51" s="65"/>
      <c r="J51" s="64"/>
      <c r="K51" s="64"/>
      <c r="L51" s="64"/>
      <c r="M51" s="65"/>
      <c r="N51" s="234"/>
      <c r="O51" s="385"/>
      <c r="P51" s="385"/>
    </row>
    <row r="52" spans="1:16" ht="12.75" x14ac:dyDescent="0.25">
      <c r="A52" s="231" t="s">
        <v>19</v>
      </c>
      <c r="B52" s="95" t="s">
        <v>131</v>
      </c>
      <c r="C52" s="95" t="s">
        <v>157</v>
      </c>
      <c r="D52" s="95" t="s">
        <v>20</v>
      </c>
      <c r="E52" s="95" t="s">
        <v>21</v>
      </c>
      <c r="F52" s="96">
        <v>760</v>
      </c>
      <c r="G52" s="96" t="s">
        <v>133</v>
      </c>
      <c r="H52" s="98">
        <v>65000000</v>
      </c>
      <c r="I52" s="96" t="s">
        <v>23</v>
      </c>
      <c r="J52" s="98">
        <v>25000000</v>
      </c>
      <c r="K52" s="98">
        <v>21639900</v>
      </c>
      <c r="L52" s="98">
        <v>21006959</v>
      </c>
      <c r="M52" s="96"/>
      <c r="N52" s="232"/>
      <c r="O52" s="384"/>
      <c r="P52" s="384"/>
    </row>
    <row r="53" spans="1:16" ht="63.75" x14ac:dyDescent="0.25">
      <c r="A53" s="229" t="s">
        <v>24</v>
      </c>
      <c r="B53" s="69" t="s">
        <v>134</v>
      </c>
      <c r="C53" s="69" t="s">
        <v>135</v>
      </c>
      <c r="D53" s="69" t="s">
        <v>20</v>
      </c>
      <c r="E53" s="69" t="s">
        <v>21</v>
      </c>
      <c r="F53" s="93">
        <v>5000</v>
      </c>
      <c r="G53" s="70" t="s">
        <v>136</v>
      </c>
      <c r="H53" s="71">
        <v>30000000</v>
      </c>
      <c r="I53" s="70" t="s">
        <v>23</v>
      </c>
      <c r="J53" s="71">
        <v>30000000</v>
      </c>
      <c r="K53" s="72">
        <v>20000000</v>
      </c>
      <c r="L53" s="72">
        <v>16463560</v>
      </c>
      <c r="M53" s="70"/>
      <c r="N53" s="230"/>
      <c r="O53" s="111"/>
      <c r="P53" s="111"/>
    </row>
    <row r="54" spans="1:16" ht="63.75" x14ac:dyDescent="0.25">
      <c r="A54" s="229" t="s">
        <v>26</v>
      </c>
      <c r="B54" s="69" t="s">
        <v>137</v>
      </c>
      <c r="C54" s="69" t="s">
        <v>138</v>
      </c>
      <c r="D54" s="69" t="s">
        <v>20</v>
      </c>
      <c r="E54" s="69" t="s">
        <v>21</v>
      </c>
      <c r="F54" s="70">
        <v>5</v>
      </c>
      <c r="G54" s="70" t="s">
        <v>197</v>
      </c>
      <c r="H54" s="71">
        <v>30000000</v>
      </c>
      <c r="I54" s="70" t="s">
        <v>23</v>
      </c>
      <c r="J54" s="71">
        <v>30000000</v>
      </c>
      <c r="K54" s="72">
        <v>17762500</v>
      </c>
      <c r="L54" s="72">
        <v>7714400</v>
      </c>
      <c r="M54" s="70"/>
      <c r="N54" s="230"/>
      <c r="O54" s="111"/>
      <c r="P54" s="111"/>
    </row>
    <row r="55" spans="1:16" ht="51" x14ac:dyDescent="0.25">
      <c r="A55" s="229" t="s">
        <v>27</v>
      </c>
      <c r="B55" s="69" t="s">
        <v>139</v>
      </c>
      <c r="C55" s="69" t="s">
        <v>166</v>
      </c>
      <c r="D55" s="69" t="s">
        <v>20</v>
      </c>
      <c r="E55" s="69" t="s">
        <v>21</v>
      </c>
      <c r="F55" s="70">
        <v>24</v>
      </c>
      <c r="G55" s="70" t="s">
        <v>167</v>
      </c>
      <c r="H55" s="71">
        <v>90000000</v>
      </c>
      <c r="I55" s="70" t="s">
        <v>23</v>
      </c>
      <c r="J55" s="71">
        <v>90000000</v>
      </c>
      <c r="K55" s="72">
        <v>80336000</v>
      </c>
      <c r="L55" s="72">
        <v>62974119</v>
      </c>
      <c r="M55" s="70"/>
      <c r="N55" s="230"/>
      <c r="O55" s="111"/>
      <c r="P55" s="111"/>
    </row>
    <row r="56" spans="1:16" ht="51" x14ac:dyDescent="0.25">
      <c r="A56" s="237" t="s">
        <v>28</v>
      </c>
      <c r="B56" s="75" t="s">
        <v>141</v>
      </c>
      <c r="C56" s="75" t="s">
        <v>142</v>
      </c>
      <c r="D56" s="75" t="s">
        <v>20</v>
      </c>
      <c r="E56" s="75" t="s">
        <v>21</v>
      </c>
      <c r="F56" s="76">
        <v>8</v>
      </c>
      <c r="G56" s="76" t="s">
        <v>22</v>
      </c>
      <c r="H56" s="77">
        <v>25000000</v>
      </c>
      <c r="I56" s="76" t="s">
        <v>23</v>
      </c>
      <c r="J56" s="77">
        <v>25000000</v>
      </c>
      <c r="K56" s="88">
        <v>0</v>
      </c>
      <c r="L56" s="88">
        <v>0</v>
      </c>
      <c r="M56" s="76"/>
      <c r="N56" s="241"/>
      <c r="O56" s="386"/>
      <c r="P56" s="386"/>
    </row>
    <row r="57" spans="1:16" ht="25.5" x14ac:dyDescent="0.25">
      <c r="A57" s="242" t="s">
        <v>29</v>
      </c>
      <c r="B57" s="114" t="s">
        <v>170</v>
      </c>
      <c r="C57" s="114" t="s">
        <v>171</v>
      </c>
      <c r="D57" s="114" t="s">
        <v>20</v>
      </c>
      <c r="E57" s="114"/>
      <c r="F57" s="115">
        <v>3</v>
      </c>
      <c r="G57" s="115" t="s">
        <v>172</v>
      </c>
      <c r="H57" s="116">
        <v>55000000</v>
      </c>
      <c r="I57" s="115" t="s">
        <v>23</v>
      </c>
      <c r="J57" s="117" t="s">
        <v>21</v>
      </c>
      <c r="K57" s="118">
        <v>0</v>
      </c>
      <c r="L57" s="118">
        <v>0</v>
      </c>
      <c r="M57" s="115"/>
      <c r="N57" s="243"/>
      <c r="O57" s="386"/>
      <c r="P57" s="386"/>
    </row>
    <row r="58" spans="1:16" s="82" customFormat="1" ht="25.5" x14ac:dyDescent="0.25">
      <c r="A58" s="254" t="s">
        <v>30</v>
      </c>
      <c r="B58" s="255" t="s">
        <v>168</v>
      </c>
      <c r="C58" s="255" t="s">
        <v>169</v>
      </c>
      <c r="D58" s="255" t="s">
        <v>20</v>
      </c>
      <c r="E58" s="256" t="s">
        <v>21</v>
      </c>
      <c r="F58" s="257">
        <v>3953</v>
      </c>
      <c r="G58" s="257" t="s">
        <v>22</v>
      </c>
      <c r="H58" s="258">
        <v>59295000</v>
      </c>
      <c r="I58" s="257" t="s">
        <v>23</v>
      </c>
      <c r="J58" s="259" t="s">
        <v>21</v>
      </c>
      <c r="K58" s="260">
        <v>0</v>
      </c>
      <c r="L58" s="260">
        <v>0</v>
      </c>
      <c r="M58" s="257"/>
      <c r="N58" s="261"/>
      <c r="O58" s="111"/>
      <c r="P58" s="111"/>
    </row>
    <row r="59" spans="1:16" ht="12.75" x14ac:dyDescent="0.25">
      <c r="A59" s="248" t="s">
        <v>24</v>
      </c>
      <c r="B59" s="249" t="s">
        <v>216</v>
      </c>
      <c r="C59" s="249"/>
      <c r="D59" s="249"/>
      <c r="E59" s="249"/>
      <c r="F59" s="249"/>
      <c r="G59" s="250"/>
      <c r="H59" s="251"/>
      <c r="I59" s="250"/>
      <c r="J59" s="252"/>
      <c r="K59" s="249"/>
      <c r="L59" s="249"/>
      <c r="M59" s="250"/>
      <c r="N59" s="253"/>
      <c r="O59" s="387"/>
      <c r="P59" s="387"/>
    </row>
    <row r="60" spans="1:16" ht="30" customHeight="1" x14ac:dyDescent="0.25">
      <c r="A60" s="233" t="s">
        <v>33</v>
      </c>
      <c r="B60" s="64" t="s">
        <v>40</v>
      </c>
      <c r="C60" s="64"/>
      <c r="D60" s="64"/>
      <c r="E60" s="64"/>
      <c r="F60" s="64"/>
      <c r="G60" s="65"/>
      <c r="H60" s="66"/>
      <c r="I60" s="65"/>
      <c r="J60" s="64"/>
      <c r="K60" s="64"/>
      <c r="L60" s="64"/>
      <c r="M60" s="65"/>
      <c r="N60" s="234"/>
      <c r="O60" s="385"/>
      <c r="P60" s="385"/>
    </row>
    <row r="61" spans="1:16" ht="63.75" x14ac:dyDescent="0.25">
      <c r="A61" s="229" t="s">
        <v>19</v>
      </c>
      <c r="B61" s="69" t="s">
        <v>62</v>
      </c>
      <c r="C61" s="69" t="s">
        <v>63</v>
      </c>
      <c r="D61" s="69" t="s">
        <v>20</v>
      </c>
      <c r="E61" s="69" t="s">
        <v>21</v>
      </c>
      <c r="F61" s="70">
        <v>5</v>
      </c>
      <c r="G61" s="70" t="s">
        <v>37</v>
      </c>
      <c r="H61" s="71">
        <v>5000000</v>
      </c>
      <c r="I61" s="70" t="s">
        <v>23</v>
      </c>
      <c r="J61" s="71">
        <v>1500000</v>
      </c>
      <c r="K61" s="72">
        <v>1500000</v>
      </c>
      <c r="L61" s="72">
        <v>714800</v>
      </c>
      <c r="M61" s="70"/>
      <c r="N61" s="230"/>
      <c r="O61" s="111"/>
      <c r="P61" s="111"/>
    </row>
    <row r="62" spans="1:16" s="24" customFormat="1" ht="25.5" x14ac:dyDescent="0.25">
      <c r="A62" s="233" t="s">
        <v>26</v>
      </c>
      <c r="B62" s="64" t="s">
        <v>217</v>
      </c>
      <c r="C62" s="64"/>
      <c r="D62" s="64"/>
      <c r="E62" s="64"/>
      <c r="F62" s="65"/>
      <c r="G62" s="65"/>
      <c r="H62" s="216"/>
      <c r="I62" s="65"/>
      <c r="J62" s="216"/>
      <c r="K62" s="217"/>
      <c r="L62" s="217"/>
      <c r="M62" s="65"/>
      <c r="N62" s="244"/>
      <c r="O62" s="388"/>
      <c r="P62" s="388"/>
    </row>
    <row r="63" spans="1:16" ht="25.5" x14ac:dyDescent="0.25">
      <c r="A63" s="233" t="s">
        <v>33</v>
      </c>
      <c r="B63" s="64" t="s">
        <v>44</v>
      </c>
      <c r="C63" s="64"/>
      <c r="D63" s="64"/>
      <c r="E63" s="64"/>
      <c r="F63" s="64"/>
      <c r="G63" s="65"/>
      <c r="H63" s="66"/>
      <c r="I63" s="65"/>
      <c r="J63" s="66"/>
      <c r="K63" s="64"/>
      <c r="L63" s="64"/>
      <c r="M63" s="65"/>
      <c r="N63" s="234"/>
      <c r="O63" s="385"/>
      <c r="P63" s="385"/>
    </row>
    <row r="64" spans="1:16" ht="51" x14ac:dyDescent="0.25">
      <c r="A64" s="237" t="s">
        <v>19</v>
      </c>
      <c r="B64" s="75" t="s">
        <v>64</v>
      </c>
      <c r="C64" s="75" t="s">
        <v>65</v>
      </c>
      <c r="D64" s="75" t="s">
        <v>20</v>
      </c>
      <c r="E64" s="75" t="s">
        <v>21</v>
      </c>
      <c r="F64" s="76">
        <v>12</v>
      </c>
      <c r="G64" s="76" t="s">
        <v>41</v>
      </c>
      <c r="H64" s="77">
        <v>130000000</v>
      </c>
      <c r="I64" s="76" t="s">
        <v>23</v>
      </c>
      <c r="J64" s="77">
        <v>128820000</v>
      </c>
      <c r="K64" s="78">
        <v>39600000</v>
      </c>
      <c r="L64" s="78">
        <v>25853240</v>
      </c>
      <c r="M64" s="76"/>
      <c r="N64" s="238"/>
      <c r="O64" s="111"/>
      <c r="P64" s="111"/>
    </row>
    <row r="65" spans="1:17" ht="63.75" x14ac:dyDescent="0.25">
      <c r="A65" s="239" t="s">
        <v>24</v>
      </c>
      <c r="B65" s="58" t="s">
        <v>59</v>
      </c>
      <c r="C65" s="58" t="s">
        <v>66</v>
      </c>
      <c r="D65" s="58" t="s">
        <v>20</v>
      </c>
      <c r="E65" s="58" t="s">
        <v>21</v>
      </c>
      <c r="F65" s="59">
        <v>12</v>
      </c>
      <c r="G65" s="59" t="s">
        <v>41</v>
      </c>
      <c r="H65" s="60">
        <v>75000000</v>
      </c>
      <c r="I65" s="59" t="s">
        <v>23</v>
      </c>
      <c r="J65" s="60">
        <v>72000000</v>
      </c>
      <c r="K65" s="61">
        <v>76217000</v>
      </c>
      <c r="L65" s="61">
        <v>49669629</v>
      </c>
      <c r="M65" s="59"/>
      <c r="N65" s="240"/>
      <c r="O65" s="111"/>
      <c r="P65" s="111"/>
    </row>
    <row r="66" spans="1:17" ht="25.5" x14ac:dyDescent="0.25">
      <c r="A66" s="229" t="s">
        <v>26</v>
      </c>
      <c r="B66" s="69" t="s">
        <v>45</v>
      </c>
      <c r="C66" s="69" t="s">
        <v>194</v>
      </c>
      <c r="D66" s="69" t="s">
        <v>20</v>
      </c>
      <c r="E66" s="69" t="s">
        <v>21</v>
      </c>
      <c r="F66" s="70">
        <v>12</v>
      </c>
      <c r="G66" s="70" t="s">
        <v>41</v>
      </c>
      <c r="H66" s="71">
        <v>23900000</v>
      </c>
      <c r="I66" s="70" t="s">
        <v>23</v>
      </c>
      <c r="J66" s="71">
        <v>95000000</v>
      </c>
      <c r="K66" s="72">
        <v>25000000</v>
      </c>
      <c r="L66" s="72">
        <v>24799100</v>
      </c>
      <c r="M66" s="70"/>
      <c r="N66" s="230"/>
      <c r="O66" s="111"/>
      <c r="P66" s="111"/>
    </row>
    <row r="67" spans="1:17" ht="25.5" x14ac:dyDescent="0.25">
      <c r="A67" s="229" t="s">
        <v>27</v>
      </c>
      <c r="B67" s="69" t="s">
        <v>46</v>
      </c>
      <c r="C67" s="69" t="s">
        <v>56</v>
      </c>
      <c r="D67" s="69" t="s">
        <v>20</v>
      </c>
      <c r="E67" s="69" t="s">
        <v>21</v>
      </c>
      <c r="F67" s="70">
        <v>12</v>
      </c>
      <c r="G67" s="70" t="s">
        <v>41</v>
      </c>
      <c r="H67" s="71">
        <v>17000000</v>
      </c>
      <c r="I67" s="70" t="s">
        <v>23</v>
      </c>
      <c r="J67" s="71">
        <v>17000000</v>
      </c>
      <c r="K67" s="72">
        <v>17000000</v>
      </c>
      <c r="L67" s="72">
        <v>16454500</v>
      </c>
      <c r="M67" s="70"/>
      <c r="N67" s="230"/>
      <c r="O67" s="111"/>
      <c r="P67" s="111"/>
    </row>
    <row r="68" spans="1:17" ht="38.25" x14ac:dyDescent="0.25">
      <c r="A68" s="229" t="s">
        <v>28</v>
      </c>
      <c r="B68" s="69" t="s">
        <v>47</v>
      </c>
      <c r="C68" s="69" t="s">
        <v>68</v>
      </c>
      <c r="D68" s="69" t="s">
        <v>20</v>
      </c>
      <c r="E68" s="69" t="s">
        <v>21</v>
      </c>
      <c r="F68" s="70">
        <v>12</v>
      </c>
      <c r="G68" s="70" t="s">
        <v>41</v>
      </c>
      <c r="H68" s="71">
        <v>25000000</v>
      </c>
      <c r="I68" s="70" t="s">
        <v>23</v>
      </c>
      <c r="J68" s="71">
        <v>25000000</v>
      </c>
      <c r="K68" s="72">
        <v>25000000</v>
      </c>
      <c r="L68" s="72">
        <v>14566350</v>
      </c>
      <c r="M68" s="70"/>
      <c r="N68" s="230"/>
      <c r="O68" s="111"/>
      <c r="P68" s="111"/>
    </row>
    <row r="69" spans="1:17" ht="63.75" x14ac:dyDescent="0.25">
      <c r="A69" s="229" t="s">
        <v>29</v>
      </c>
      <c r="B69" s="69" t="s">
        <v>60</v>
      </c>
      <c r="C69" s="69" t="s">
        <v>69</v>
      </c>
      <c r="D69" s="69" t="s">
        <v>20</v>
      </c>
      <c r="E69" s="69" t="s">
        <v>21</v>
      </c>
      <c r="F69" s="70">
        <v>12</v>
      </c>
      <c r="G69" s="70" t="s">
        <v>41</v>
      </c>
      <c r="H69" s="71">
        <v>7000000</v>
      </c>
      <c r="I69" s="70" t="s">
        <v>23</v>
      </c>
      <c r="J69" s="71">
        <v>7000000</v>
      </c>
      <c r="K69" s="72">
        <v>2500000</v>
      </c>
      <c r="L69" s="72">
        <v>2494000</v>
      </c>
      <c r="M69" s="70"/>
      <c r="N69" s="230"/>
      <c r="O69" s="111"/>
      <c r="P69" s="111"/>
    </row>
    <row r="70" spans="1:17" ht="51" x14ac:dyDescent="0.25">
      <c r="A70" s="229" t="s">
        <v>30</v>
      </c>
      <c r="B70" s="69" t="s">
        <v>70</v>
      </c>
      <c r="C70" s="69" t="s">
        <v>71</v>
      </c>
      <c r="D70" s="69" t="s">
        <v>20</v>
      </c>
      <c r="E70" s="69" t="s">
        <v>21</v>
      </c>
      <c r="F70" s="70">
        <v>12</v>
      </c>
      <c r="G70" s="70" t="s">
        <v>41</v>
      </c>
      <c r="H70" s="71">
        <v>3500000</v>
      </c>
      <c r="I70" s="70" t="s">
        <v>23</v>
      </c>
      <c r="J70" s="71">
        <v>3000000</v>
      </c>
      <c r="K70" s="72">
        <v>3000000</v>
      </c>
      <c r="L70" s="72">
        <v>2925000</v>
      </c>
      <c r="M70" s="70"/>
      <c r="N70" s="230"/>
      <c r="O70" s="111"/>
      <c r="P70" s="111"/>
    </row>
    <row r="71" spans="1:17" ht="51" x14ac:dyDescent="0.25">
      <c r="A71" s="229" t="s">
        <v>31</v>
      </c>
      <c r="B71" s="69" t="s">
        <v>72</v>
      </c>
      <c r="C71" s="69" t="s">
        <v>73</v>
      </c>
      <c r="D71" s="69" t="s">
        <v>20</v>
      </c>
      <c r="E71" s="69" t="s">
        <v>21</v>
      </c>
      <c r="F71" s="70">
        <v>12</v>
      </c>
      <c r="G71" s="70" t="s">
        <v>41</v>
      </c>
      <c r="H71" s="71">
        <v>30000000</v>
      </c>
      <c r="I71" s="70" t="s">
        <v>23</v>
      </c>
      <c r="J71" s="71">
        <v>30000000</v>
      </c>
      <c r="K71" s="72">
        <v>24996000</v>
      </c>
      <c r="L71" s="72">
        <v>21703800</v>
      </c>
      <c r="M71" s="70"/>
      <c r="N71" s="230"/>
      <c r="O71" s="111"/>
      <c r="P71" s="111"/>
    </row>
    <row r="72" spans="1:17" ht="63.75" x14ac:dyDescent="0.25">
      <c r="A72" s="229" t="s">
        <v>32</v>
      </c>
      <c r="B72" s="69" t="s">
        <v>74</v>
      </c>
      <c r="C72" s="69" t="s">
        <v>75</v>
      </c>
      <c r="D72" s="69" t="s">
        <v>20</v>
      </c>
      <c r="E72" s="69" t="s">
        <v>21</v>
      </c>
      <c r="F72" s="70">
        <v>12</v>
      </c>
      <c r="G72" s="70" t="s">
        <v>41</v>
      </c>
      <c r="H72" s="71">
        <v>80000000</v>
      </c>
      <c r="I72" s="70" t="s">
        <v>23</v>
      </c>
      <c r="J72" s="71">
        <v>80000000</v>
      </c>
      <c r="K72" s="72">
        <v>162140000</v>
      </c>
      <c r="L72" s="72">
        <v>150220275</v>
      </c>
      <c r="M72" s="70"/>
      <c r="N72" s="230"/>
      <c r="O72" s="111"/>
      <c r="P72" s="111"/>
    </row>
    <row r="73" spans="1:17" ht="63.75" x14ac:dyDescent="0.25">
      <c r="A73" s="229" t="s">
        <v>48</v>
      </c>
      <c r="B73" s="69" t="s">
        <v>76</v>
      </c>
      <c r="C73" s="69" t="s">
        <v>77</v>
      </c>
      <c r="D73" s="69" t="s">
        <v>20</v>
      </c>
      <c r="E73" s="69" t="s">
        <v>21</v>
      </c>
      <c r="F73" s="70">
        <v>12</v>
      </c>
      <c r="G73" s="70" t="s">
        <v>41</v>
      </c>
      <c r="H73" s="71">
        <v>10000000</v>
      </c>
      <c r="I73" s="70" t="s">
        <v>23</v>
      </c>
      <c r="J73" s="71">
        <v>10000000</v>
      </c>
      <c r="K73" s="72">
        <v>6500000</v>
      </c>
      <c r="L73" s="72">
        <v>6495000</v>
      </c>
      <c r="M73" s="70"/>
      <c r="N73" s="230"/>
      <c r="O73" s="111"/>
      <c r="P73" s="111"/>
    </row>
    <row r="74" spans="1:17" ht="63.75" x14ac:dyDescent="0.25">
      <c r="A74" s="237" t="s">
        <v>49</v>
      </c>
      <c r="B74" s="75" t="s">
        <v>78</v>
      </c>
      <c r="C74" s="75" t="s">
        <v>195</v>
      </c>
      <c r="D74" s="75" t="s">
        <v>20</v>
      </c>
      <c r="E74" s="75" t="s">
        <v>21</v>
      </c>
      <c r="F74" s="76">
        <v>12</v>
      </c>
      <c r="G74" s="76" t="s">
        <v>41</v>
      </c>
      <c r="H74" s="77">
        <v>216100000</v>
      </c>
      <c r="I74" s="76" t="s">
        <v>23</v>
      </c>
      <c r="J74" s="77">
        <v>168200000</v>
      </c>
      <c r="K74" s="78">
        <v>15000000</v>
      </c>
      <c r="L74" s="78">
        <v>13963500</v>
      </c>
      <c r="M74" s="76"/>
      <c r="N74" s="238"/>
      <c r="O74" s="111"/>
      <c r="P74" s="111"/>
    </row>
    <row r="75" spans="1:17" ht="25.5" x14ac:dyDescent="0.25">
      <c r="A75" s="245" t="s">
        <v>35</v>
      </c>
      <c r="B75" s="84" t="s">
        <v>50</v>
      </c>
      <c r="C75" s="84"/>
      <c r="D75" s="84"/>
      <c r="E75" s="84"/>
      <c r="F75" s="84"/>
      <c r="G75" s="90"/>
      <c r="H75" s="91"/>
      <c r="I75" s="90"/>
      <c r="J75" s="91"/>
      <c r="K75" s="84"/>
      <c r="L75" s="84"/>
      <c r="M75" s="90"/>
      <c r="N75" s="246"/>
      <c r="O75" s="385"/>
      <c r="P75" s="385"/>
    </row>
    <row r="76" spans="1:17" ht="38.25" x14ac:dyDescent="0.25">
      <c r="A76" s="229" t="s">
        <v>19</v>
      </c>
      <c r="B76" s="69" t="s">
        <v>57</v>
      </c>
      <c r="C76" s="69" t="s">
        <v>57</v>
      </c>
      <c r="D76" s="69" t="s">
        <v>20</v>
      </c>
      <c r="E76" s="69" t="s">
        <v>21</v>
      </c>
      <c r="F76" s="70">
        <v>3</v>
      </c>
      <c r="G76" s="70" t="s">
        <v>25</v>
      </c>
      <c r="H76" s="71">
        <v>100000000</v>
      </c>
      <c r="I76" s="70" t="s">
        <v>23</v>
      </c>
      <c r="J76" s="71">
        <v>855276400</v>
      </c>
      <c r="K76" s="72">
        <v>158250000</v>
      </c>
      <c r="L76" s="72">
        <v>156147500</v>
      </c>
      <c r="M76" s="70"/>
      <c r="N76" s="230"/>
      <c r="O76" s="111"/>
      <c r="P76" s="111"/>
      <c r="Q76" s="82" t="s">
        <v>202</v>
      </c>
    </row>
    <row r="77" spans="1:17" ht="25.5" x14ac:dyDescent="0.25">
      <c r="A77" s="229" t="s">
        <v>24</v>
      </c>
      <c r="B77" s="69" t="s">
        <v>51</v>
      </c>
      <c r="C77" s="69" t="s">
        <v>58</v>
      </c>
      <c r="D77" s="69" t="s">
        <v>20</v>
      </c>
      <c r="E77" s="69" t="s">
        <v>21</v>
      </c>
      <c r="F77" s="70">
        <v>12</v>
      </c>
      <c r="G77" s="70" t="s">
        <v>41</v>
      </c>
      <c r="H77" s="71">
        <v>40000000</v>
      </c>
      <c r="I77" s="70" t="s">
        <v>23</v>
      </c>
      <c r="J77" s="71">
        <v>40000000</v>
      </c>
      <c r="K77" s="72">
        <v>20000000</v>
      </c>
      <c r="L77" s="72">
        <v>13370250</v>
      </c>
      <c r="M77" s="70"/>
      <c r="N77" s="230"/>
      <c r="O77" s="111"/>
      <c r="P77" s="111"/>
    </row>
    <row r="78" spans="1:17" ht="38.25" x14ac:dyDescent="0.25">
      <c r="A78" s="229" t="s">
        <v>26</v>
      </c>
      <c r="B78" s="69" t="s">
        <v>52</v>
      </c>
      <c r="C78" s="69" t="s">
        <v>80</v>
      </c>
      <c r="D78" s="69" t="s">
        <v>20</v>
      </c>
      <c r="E78" s="69" t="s">
        <v>21</v>
      </c>
      <c r="F78" s="70">
        <v>12</v>
      </c>
      <c r="G78" s="70" t="s">
        <v>41</v>
      </c>
      <c r="H78" s="71">
        <v>30000000</v>
      </c>
      <c r="I78" s="70" t="s">
        <v>23</v>
      </c>
      <c r="J78" s="71">
        <v>29100000</v>
      </c>
      <c r="K78" s="72">
        <v>25000000</v>
      </c>
      <c r="L78" s="72">
        <v>17742500</v>
      </c>
      <c r="M78" s="70"/>
      <c r="N78" s="230"/>
      <c r="O78" s="111"/>
      <c r="P78" s="111"/>
    </row>
    <row r="79" spans="1:17" ht="25.5" x14ac:dyDescent="0.25">
      <c r="A79" s="229" t="s">
        <v>27</v>
      </c>
      <c r="B79" s="69" t="s">
        <v>81</v>
      </c>
      <c r="C79" s="69" t="s">
        <v>82</v>
      </c>
      <c r="D79" s="69" t="s">
        <v>20</v>
      </c>
      <c r="E79" s="69" t="s">
        <v>21</v>
      </c>
      <c r="F79" s="70">
        <v>12</v>
      </c>
      <c r="G79" s="70" t="s">
        <v>41</v>
      </c>
      <c r="H79" s="71">
        <v>2500000</v>
      </c>
      <c r="I79" s="70" t="s">
        <v>23</v>
      </c>
      <c r="J79" s="71">
        <v>2500000</v>
      </c>
      <c r="K79" s="72">
        <v>2500000</v>
      </c>
      <c r="L79" s="72">
        <v>0</v>
      </c>
      <c r="M79" s="70"/>
      <c r="N79" s="230"/>
      <c r="O79" s="111"/>
      <c r="P79" s="111"/>
    </row>
    <row r="80" spans="1:17" ht="15" customHeight="1" x14ac:dyDescent="0.25">
      <c r="A80" s="233" t="s">
        <v>177</v>
      </c>
      <c r="B80" s="64" t="s">
        <v>155</v>
      </c>
      <c r="C80" s="69"/>
      <c r="D80" s="69"/>
      <c r="E80" s="69"/>
      <c r="F80" s="70"/>
      <c r="G80" s="70"/>
      <c r="H80" s="71"/>
      <c r="I80" s="70"/>
      <c r="J80" s="71"/>
      <c r="K80" s="72"/>
      <c r="L80" s="72"/>
      <c r="M80" s="70"/>
      <c r="N80" s="230"/>
      <c r="O80" s="111"/>
      <c r="P80" s="111"/>
    </row>
    <row r="81" spans="1:18" ht="30" customHeight="1" x14ac:dyDescent="0.25">
      <c r="A81" s="229">
        <v>1</v>
      </c>
      <c r="B81" s="69" t="s">
        <v>156</v>
      </c>
      <c r="C81" s="69"/>
      <c r="D81" s="69" t="s">
        <v>20</v>
      </c>
      <c r="E81" s="69"/>
      <c r="F81" s="70">
        <v>1</v>
      </c>
      <c r="G81" s="70" t="s">
        <v>25</v>
      </c>
      <c r="H81" s="71">
        <v>9500000</v>
      </c>
      <c r="I81" s="70" t="s">
        <v>23</v>
      </c>
      <c r="J81" s="71">
        <v>0</v>
      </c>
      <c r="K81" s="72">
        <v>11250000</v>
      </c>
      <c r="L81" s="72">
        <v>10147500</v>
      </c>
      <c r="M81" s="70"/>
      <c r="N81" s="247" t="s">
        <v>196</v>
      </c>
      <c r="O81" s="112"/>
      <c r="P81" s="112"/>
    </row>
    <row r="82" spans="1:18" ht="12.75" x14ac:dyDescent="0.25">
      <c r="A82" s="237"/>
      <c r="B82" s="75"/>
      <c r="C82" s="75"/>
      <c r="D82" s="75"/>
      <c r="E82" s="75"/>
      <c r="F82" s="76"/>
      <c r="G82" s="76"/>
      <c r="H82" s="77"/>
      <c r="I82" s="76"/>
      <c r="J82" s="77"/>
      <c r="K82" s="78"/>
      <c r="L82" s="78"/>
      <c r="M82" s="76"/>
      <c r="N82" s="238"/>
      <c r="O82" s="111"/>
      <c r="P82" s="111"/>
    </row>
    <row r="83" spans="1:18" x14ac:dyDescent="0.25">
      <c r="A83" s="108"/>
      <c r="B83" s="109"/>
      <c r="C83" s="109"/>
      <c r="D83" s="109"/>
      <c r="E83" s="110"/>
      <c r="F83" s="108"/>
      <c r="G83" s="108"/>
      <c r="H83" s="111"/>
      <c r="I83" s="108"/>
      <c r="J83" s="112"/>
      <c r="K83" s="111"/>
      <c r="L83" s="111"/>
      <c r="M83" s="108"/>
      <c r="N83" s="111"/>
      <c r="O83" s="111"/>
      <c r="P83" s="111"/>
    </row>
    <row r="84" spans="1:18" x14ac:dyDescent="0.25">
      <c r="K84" s="389" t="s">
        <v>246</v>
      </c>
      <c r="L84" s="389"/>
      <c r="M84" s="389"/>
      <c r="N84" s="389"/>
      <c r="O84" s="375"/>
      <c r="P84" s="375"/>
      <c r="R84" s="138"/>
    </row>
    <row r="85" spans="1:18" x14ac:dyDescent="0.25">
      <c r="L85" s="138"/>
      <c r="M85" s="20"/>
      <c r="R85" s="138"/>
    </row>
    <row r="86" spans="1:18" x14ac:dyDescent="0.25">
      <c r="K86" s="389" t="s">
        <v>181</v>
      </c>
      <c r="L86" s="389"/>
      <c r="M86" s="389"/>
      <c r="N86" s="389"/>
      <c r="O86" s="375"/>
      <c r="P86" s="375"/>
      <c r="Q86" s="138"/>
      <c r="R86" s="138"/>
    </row>
    <row r="87" spans="1:18" x14ac:dyDescent="0.25">
      <c r="A87" s="389" t="s">
        <v>187</v>
      </c>
      <c r="B87" s="389"/>
      <c r="C87" s="389"/>
      <c r="D87" s="389" t="s">
        <v>191</v>
      </c>
      <c r="E87" s="389"/>
      <c r="F87" s="389"/>
      <c r="G87" s="389"/>
      <c r="H87" s="389"/>
      <c r="K87" s="389" t="s">
        <v>182</v>
      </c>
      <c r="L87" s="389"/>
      <c r="M87" s="389"/>
      <c r="N87" s="389"/>
      <c r="O87" s="375"/>
      <c r="P87" s="375"/>
      <c r="Q87" s="138"/>
      <c r="R87" s="138"/>
    </row>
    <row r="88" spans="1:18" x14ac:dyDescent="0.25">
      <c r="L88" s="138"/>
      <c r="M88" s="20"/>
      <c r="R88" s="138"/>
    </row>
    <row r="89" spans="1:18" x14ac:dyDescent="0.25">
      <c r="L89" s="138"/>
      <c r="M89" s="20"/>
      <c r="R89" s="138"/>
    </row>
    <row r="90" spans="1:18" x14ac:dyDescent="0.25">
      <c r="L90" s="138"/>
      <c r="M90" s="20"/>
      <c r="R90" s="138"/>
    </row>
    <row r="91" spans="1:18" x14ac:dyDescent="0.25">
      <c r="A91" s="393" t="s">
        <v>188</v>
      </c>
      <c r="B91" s="393"/>
      <c r="C91" s="393"/>
      <c r="D91" s="393" t="s">
        <v>192</v>
      </c>
      <c r="E91" s="393"/>
      <c r="F91" s="393"/>
      <c r="G91" s="393"/>
      <c r="H91" s="393"/>
      <c r="K91" s="393" t="s">
        <v>183</v>
      </c>
      <c r="L91" s="393"/>
      <c r="M91" s="393"/>
      <c r="N91" s="393"/>
      <c r="O91" s="377"/>
      <c r="P91" s="377"/>
      <c r="Q91" s="141"/>
      <c r="R91" s="138"/>
    </row>
    <row r="92" spans="1:18" x14ac:dyDescent="0.25">
      <c r="A92" s="389" t="s">
        <v>189</v>
      </c>
      <c r="B92" s="389"/>
      <c r="C92" s="389"/>
      <c r="D92" s="389" t="s">
        <v>193</v>
      </c>
      <c r="E92" s="389"/>
      <c r="F92" s="389"/>
      <c r="G92" s="389"/>
      <c r="H92" s="389"/>
      <c r="K92" s="389" t="s">
        <v>184</v>
      </c>
      <c r="L92" s="389"/>
      <c r="M92" s="389"/>
      <c r="N92" s="389"/>
      <c r="O92" s="375"/>
      <c r="P92" s="375"/>
      <c r="Q92" s="138"/>
      <c r="R92" s="138"/>
    </row>
    <row r="93" spans="1:18" x14ac:dyDescent="0.25">
      <c r="A93" s="389" t="s">
        <v>190</v>
      </c>
      <c r="B93" s="389"/>
      <c r="C93" s="389"/>
      <c r="K93" s="389" t="s">
        <v>185</v>
      </c>
      <c r="L93" s="389"/>
      <c r="M93" s="389"/>
      <c r="N93" s="389"/>
      <c r="O93" s="375"/>
      <c r="P93" s="375"/>
      <c r="Q93" s="138"/>
      <c r="R93" s="138"/>
    </row>
  </sheetData>
  <mergeCells count="24">
    <mergeCell ref="A1:N1"/>
    <mergeCell ref="A2:N2"/>
    <mergeCell ref="A4:B4"/>
    <mergeCell ref="A6:A7"/>
    <mergeCell ref="B6:B7"/>
    <mergeCell ref="C6:C7"/>
    <mergeCell ref="D6:H6"/>
    <mergeCell ref="I6:I7"/>
    <mergeCell ref="J6:J7"/>
    <mergeCell ref="K6:M6"/>
    <mergeCell ref="N6:N7"/>
    <mergeCell ref="K84:N84"/>
    <mergeCell ref="K86:N86"/>
    <mergeCell ref="A87:C87"/>
    <mergeCell ref="D87:H87"/>
    <mergeCell ref="K87:N87"/>
    <mergeCell ref="A93:C93"/>
    <mergeCell ref="K93:N93"/>
    <mergeCell ref="A91:C91"/>
    <mergeCell ref="D91:H91"/>
    <mergeCell ref="K91:N91"/>
    <mergeCell ref="A92:C92"/>
    <mergeCell ref="D92:H92"/>
    <mergeCell ref="K92:N92"/>
  </mergeCells>
  <printOptions horizontalCentered="1"/>
  <pageMargins left="0.19685039370078741" right="0.19685039370078741" top="0.15748031496062992" bottom="0" header="0.31496062992125984" footer="0"/>
  <pageSetup paperSize="258" scale="85" orientation="landscape" r:id="rId1"/>
  <rowBreaks count="4" manualBreakCount="4">
    <brk id="30" max="13" man="1"/>
    <brk id="42" max="13" man="1"/>
    <brk id="56" max="13" man="1"/>
    <brk id="71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5"/>
  <sheetViews>
    <sheetView showGridLines="0" view="pageBreakPreview" topLeftCell="A25" zoomScale="115" zoomScaleNormal="100" zoomScaleSheetLayoutView="115" workbookViewId="0">
      <selection activeCell="J42" sqref="J42"/>
    </sheetView>
  </sheetViews>
  <sheetFormatPr defaultRowHeight="12" x14ac:dyDescent="0.25"/>
  <cols>
    <col min="1" max="1" width="3.5703125" style="20" customWidth="1"/>
    <col min="2" max="2" width="32.5703125" style="20" customWidth="1"/>
    <col min="3" max="3" width="16.7109375" style="20" customWidth="1"/>
    <col min="4" max="4" width="11.28515625" style="20" customWidth="1"/>
    <col min="5" max="5" width="6.5703125" style="138" customWidth="1"/>
    <col min="6" max="6" width="6.42578125" style="210" customWidth="1"/>
    <col min="7" max="7" width="14.42578125" style="37" customWidth="1"/>
    <col min="8" max="8" width="15.28515625" style="210" customWidth="1"/>
    <col min="9" max="9" width="7" style="210" customWidth="1"/>
    <col min="10" max="10" width="15" style="20" customWidth="1"/>
    <col min="11" max="11" width="7" style="210" customWidth="1"/>
    <col min="12" max="12" width="13.42578125" style="20" customWidth="1"/>
    <col min="13" max="13" width="17.7109375" style="20" bestFit="1" customWidth="1"/>
    <col min="14" max="14" width="11.85546875" style="20" customWidth="1"/>
    <col min="15" max="15" width="50.42578125" style="20" bestFit="1" customWidth="1"/>
    <col min="16" max="16" width="33.5703125" style="20" bestFit="1" customWidth="1"/>
    <col min="17" max="16384" width="9.140625" style="20"/>
  </cols>
  <sheetData>
    <row r="1" spans="1:14" ht="15.75" x14ac:dyDescent="0.25">
      <c r="A1" s="390" t="s">
        <v>244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264"/>
    </row>
    <row r="2" spans="1:14" ht="15.75" x14ac:dyDescent="0.25">
      <c r="A2" s="390" t="s">
        <v>245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264"/>
    </row>
    <row r="3" spans="1:14" ht="15.75" x14ac:dyDescent="0.25">
      <c r="A3" s="390" t="s">
        <v>243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41"/>
    </row>
    <row r="4" spans="1:14" x14ac:dyDescent="0.25">
      <c r="A4" s="21"/>
    </row>
    <row r="5" spans="1:14" ht="12.75" x14ac:dyDescent="0.25">
      <c r="A5" s="139" t="s">
        <v>178</v>
      </c>
      <c r="B5" s="139"/>
      <c r="C5" s="24" t="s">
        <v>179</v>
      </c>
    </row>
    <row r="6" spans="1:14" ht="12.75" thickBot="1" x14ac:dyDescent="0.3">
      <c r="A6" s="25"/>
    </row>
    <row r="7" spans="1:14" s="26" customFormat="1" ht="30" customHeight="1" thickBot="1" x14ac:dyDescent="0.3">
      <c r="A7" s="420" t="s">
        <v>3</v>
      </c>
      <c r="B7" s="420" t="s">
        <v>4</v>
      </c>
      <c r="C7" s="422" t="s">
        <v>5</v>
      </c>
      <c r="D7" s="424" t="s">
        <v>11</v>
      </c>
      <c r="E7" s="426" t="s">
        <v>14</v>
      </c>
      <c r="F7" s="430" t="s">
        <v>6</v>
      </c>
      <c r="G7" s="431"/>
      <c r="H7" s="428" t="s">
        <v>218</v>
      </c>
      <c r="I7" s="418" t="s">
        <v>220</v>
      </c>
      <c r="J7" s="419"/>
      <c r="K7" s="418" t="s">
        <v>221</v>
      </c>
      <c r="L7" s="419"/>
      <c r="M7" s="420" t="s">
        <v>219</v>
      </c>
      <c r="N7" s="328"/>
    </row>
    <row r="8" spans="1:14" s="26" customFormat="1" ht="51.75" thickBot="1" x14ac:dyDescent="0.3">
      <c r="A8" s="421"/>
      <c r="B8" s="421"/>
      <c r="C8" s="423"/>
      <c r="D8" s="425"/>
      <c r="E8" s="427"/>
      <c r="F8" s="212" t="s">
        <v>13</v>
      </c>
      <c r="G8" s="212" t="s">
        <v>15</v>
      </c>
      <c r="H8" s="429"/>
      <c r="I8" s="212" t="s">
        <v>13</v>
      </c>
      <c r="J8" s="140" t="s">
        <v>15</v>
      </c>
      <c r="K8" s="212" t="s">
        <v>13</v>
      </c>
      <c r="L8" s="140" t="s">
        <v>15</v>
      </c>
      <c r="M8" s="421"/>
      <c r="N8" s="328"/>
    </row>
    <row r="9" spans="1:14" ht="12.75" x14ac:dyDescent="0.25">
      <c r="A9" s="218">
        <v>1</v>
      </c>
      <c r="B9" s="218">
        <v>2</v>
      </c>
      <c r="C9" s="218">
        <v>3</v>
      </c>
      <c r="D9" s="262">
        <v>4</v>
      </c>
      <c r="E9" s="218">
        <v>7</v>
      </c>
      <c r="F9" s="218">
        <v>6</v>
      </c>
      <c r="G9" s="218">
        <v>8</v>
      </c>
      <c r="H9" s="218">
        <v>9</v>
      </c>
      <c r="I9" s="218">
        <v>6</v>
      </c>
      <c r="J9" s="218">
        <v>8</v>
      </c>
      <c r="K9" s="218">
        <v>6</v>
      </c>
      <c r="L9" s="218">
        <v>8</v>
      </c>
      <c r="M9" s="218">
        <v>10</v>
      </c>
      <c r="N9" s="329"/>
    </row>
    <row r="10" spans="1:14" ht="12.75" x14ac:dyDescent="0.25">
      <c r="A10" s="219"/>
      <c r="B10" s="219"/>
      <c r="C10" s="219"/>
      <c r="D10" s="219"/>
      <c r="E10" s="219"/>
      <c r="F10" s="219"/>
      <c r="G10" s="323"/>
      <c r="H10" s="271"/>
      <c r="I10" s="219"/>
      <c r="J10" s="219"/>
      <c r="K10" s="219"/>
      <c r="L10" s="219"/>
      <c r="M10" s="219"/>
      <c r="N10" s="330"/>
    </row>
    <row r="11" spans="1:14" s="37" customFormat="1" ht="12.75" x14ac:dyDescent="0.25">
      <c r="A11" s="220" t="s">
        <v>144</v>
      </c>
      <c r="B11" s="32"/>
      <c r="C11" s="33"/>
      <c r="D11" s="33"/>
      <c r="E11" s="33"/>
      <c r="F11" s="33"/>
      <c r="G11" s="34">
        <f>SUM(G12:G13)</f>
        <v>11391795700</v>
      </c>
      <c r="H11" s="272">
        <f>H12+H13</f>
        <v>9468977584</v>
      </c>
      <c r="I11" s="33"/>
      <c r="J11" s="34">
        <f>SUM(J12:J13)</f>
        <v>9414217584</v>
      </c>
      <c r="K11" s="33"/>
      <c r="L11" s="352">
        <f t="shared" ref="L11:L20" si="0">J11-G11</f>
        <v>-1977578116</v>
      </c>
      <c r="M11" s="34"/>
      <c r="N11" s="331"/>
    </row>
    <row r="12" spans="1:14" ht="12.75" x14ac:dyDescent="0.25">
      <c r="A12" s="39" t="s">
        <v>33</v>
      </c>
      <c r="B12" s="38" t="s">
        <v>145</v>
      </c>
      <c r="C12" s="39"/>
      <c r="D12" s="39"/>
      <c r="E12" s="39"/>
      <c r="F12" s="39"/>
      <c r="G12" s="270">
        <f>G20+G21</f>
        <v>3086341700</v>
      </c>
      <c r="H12" s="273">
        <f>H20+H21</f>
        <v>3457648184</v>
      </c>
      <c r="I12" s="39"/>
      <c r="J12" s="40">
        <f t="shared" ref="J12" si="1">J16</f>
        <v>3457648184</v>
      </c>
      <c r="K12" s="39"/>
      <c r="L12" s="352">
        <f t="shared" si="0"/>
        <v>371306484</v>
      </c>
      <c r="M12" s="40"/>
      <c r="N12" s="332"/>
    </row>
    <row r="13" spans="1:14" ht="12.75" x14ac:dyDescent="0.25">
      <c r="A13" s="39" t="s">
        <v>35</v>
      </c>
      <c r="B13" s="38" t="s">
        <v>146</v>
      </c>
      <c r="C13" s="39"/>
      <c r="D13" s="39"/>
      <c r="E13" s="39"/>
      <c r="F13" s="39"/>
      <c r="G13" s="270">
        <f>G24</f>
        <v>8305454000</v>
      </c>
      <c r="H13" s="273">
        <f>H24</f>
        <v>6011329400</v>
      </c>
      <c r="I13" s="39"/>
      <c r="J13" s="40">
        <f>J24</f>
        <v>5956569400</v>
      </c>
      <c r="K13" s="39"/>
      <c r="L13" s="352">
        <f t="shared" si="0"/>
        <v>-2348884600</v>
      </c>
      <c r="M13" s="40"/>
      <c r="N13" s="332"/>
    </row>
    <row r="14" spans="1:14" ht="12.75" x14ac:dyDescent="0.25">
      <c r="A14" s="39"/>
      <c r="B14" s="38"/>
      <c r="C14" s="39"/>
      <c r="D14" s="39"/>
      <c r="E14" s="39"/>
      <c r="F14" s="39"/>
      <c r="G14" s="270"/>
      <c r="H14" s="272"/>
      <c r="I14" s="39"/>
      <c r="J14" s="40"/>
      <c r="K14" s="39"/>
      <c r="L14" s="352"/>
      <c r="M14" s="40"/>
      <c r="N14" s="332"/>
    </row>
    <row r="15" spans="1:14" s="37" customFormat="1" ht="12.75" x14ac:dyDescent="0.25">
      <c r="A15" s="223" t="s">
        <v>143</v>
      </c>
      <c r="B15" s="43"/>
      <c r="C15" s="43"/>
      <c r="D15" s="43"/>
      <c r="E15" s="43"/>
      <c r="F15" s="44"/>
      <c r="G15" s="45">
        <f>G16+G24</f>
        <v>11391795700</v>
      </c>
      <c r="H15" s="272">
        <f>H20+H21+H24</f>
        <v>9468977584</v>
      </c>
      <c r="I15" s="274"/>
      <c r="J15" s="281">
        <f>SUM(J20:J24)</f>
        <v>9414217584</v>
      </c>
      <c r="K15" s="282"/>
      <c r="L15" s="352">
        <f t="shared" si="0"/>
        <v>-1977578116</v>
      </c>
      <c r="M15" s="281"/>
      <c r="N15" s="333"/>
    </row>
    <row r="16" spans="1:14" ht="12.75" x14ac:dyDescent="0.25">
      <c r="A16" s="224" t="s">
        <v>145</v>
      </c>
      <c r="B16" s="47"/>
      <c r="C16" s="47"/>
      <c r="D16" s="47"/>
      <c r="E16" s="47"/>
      <c r="F16" s="48"/>
      <c r="G16" s="49">
        <f>G20+G21</f>
        <v>3086341700</v>
      </c>
      <c r="H16" s="272">
        <f>H20+H21</f>
        <v>3457648184</v>
      </c>
      <c r="I16" s="275"/>
      <c r="J16" s="283">
        <f t="shared" ref="J16" si="2">SUM(J20:J21)</f>
        <v>3457648184</v>
      </c>
      <c r="K16" s="284"/>
      <c r="L16" s="352">
        <f t="shared" si="0"/>
        <v>371306484</v>
      </c>
      <c r="M16" s="283"/>
      <c r="N16" s="334"/>
    </row>
    <row r="17" spans="1:16" ht="12.75" x14ac:dyDescent="0.25">
      <c r="A17" s="224" t="s">
        <v>211</v>
      </c>
      <c r="B17" s="47" t="s">
        <v>212</v>
      </c>
      <c r="C17" s="47"/>
      <c r="D17" s="47"/>
      <c r="E17" s="47"/>
      <c r="F17" s="48"/>
      <c r="G17" s="49"/>
      <c r="H17" s="272"/>
      <c r="I17" s="275"/>
      <c r="J17" s="283"/>
      <c r="K17" s="284"/>
      <c r="L17" s="352"/>
      <c r="M17" s="283"/>
      <c r="N17" s="334"/>
    </row>
    <row r="18" spans="1:16" ht="12.75" x14ac:dyDescent="0.25">
      <c r="A18" s="224" t="s">
        <v>213</v>
      </c>
      <c r="B18" s="47" t="s">
        <v>214</v>
      </c>
      <c r="C18" s="47"/>
      <c r="D18" s="47"/>
      <c r="E18" s="47"/>
      <c r="F18" s="48"/>
      <c r="G18" s="49"/>
      <c r="H18" s="272"/>
      <c r="I18" s="275"/>
      <c r="J18" s="283"/>
      <c r="K18" s="284"/>
      <c r="L18" s="352"/>
      <c r="M18" s="283"/>
      <c r="N18" s="334"/>
    </row>
    <row r="19" spans="1:16" ht="12.75" x14ac:dyDescent="0.25">
      <c r="A19" s="225" t="s">
        <v>33</v>
      </c>
      <c r="B19" s="47" t="s">
        <v>152</v>
      </c>
      <c r="C19" s="47"/>
      <c r="D19" s="47"/>
      <c r="E19" s="47"/>
      <c r="F19" s="48"/>
      <c r="G19" s="49"/>
      <c r="H19" s="272"/>
      <c r="I19" s="275"/>
      <c r="J19" s="283"/>
      <c r="K19" s="284"/>
      <c r="L19" s="352"/>
      <c r="M19" s="283"/>
      <c r="N19" s="334"/>
    </row>
    <row r="20" spans="1:16" ht="12.75" x14ac:dyDescent="0.25">
      <c r="A20" s="226" t="s">
        <v>19</v>
      </c>
      <c r="B20" s="52" t="s">
        <v>153</v>
      </c>
      <c r="C20" s="52"/>
      <c r="D20" s="52"/>
      <c r="E20" s="52"/>
      <c r="F20" s="53"/>
      <c r="G20" s="54">
        <v>2503141700</v>
      </c>
      <c r="H20" s="54">
        <v>2485648184</v>
      </c>
      <c r="I20" s="276"/>
      <c r="J20" s="285">
        <v>2485648184</v>
      </c>
      <c r="K20" s="286"/>
      <c r="L20" s="352">
        <f t="shared" si="0"/>
        <v>-17493516</v>
      </c>
      <c r="M20" s="285" t="s">
        <v>232</v>
      </c>
      <c r="N20" s="335"/>
    </row>
    <row r="21" spans="1:16" ht="12.75" x14ac:dyDescent="0.25">
      <c r="A21" s="226" t="s">
        <v>24</v>
      </c>
      <c r="B21" s="52" t="s">
        <v>154</v>
      </c>
      <c r="C21" s="52"/>
      <c r="D21" s="52"/>
      <c r="E21" s="52"/>
      <c r="F21" s="53"/>
      <c r="G21" s="54">
        <v>583200000</v>
      </c>
      <c r="H21" s="54">
        <v>972000000</v>
      </c>
      <c r="I21" s="276"/>
      <c r="J21" s="285">
        <v>972000000</v>
      </c>
      <c r="K21" s="286"/>
      <c r="L21" s="352">
        <f>J21-G21</f>
        <v>388800000</v>
      </c>
      <c r="M21" s="285"/>
      <c r="N21" s="335"/>
    </row>
    <row r="22" spans="1:16" ht="12.75" x14ac:dyDescent="0.25">
      <c r="A22" s="226"/>
      <c r="B22" s="52"/>
      <c r="C22" s="52"/>
      <c r="D22" s="52"/>
      <c r="E22" s="52"/>
      <c r="F22" s="53"/>
      <c r="G22" s="54"/>
      <c r="H22" s="272"/>
      <c r="I22" s="276"/>
      <c r="J22" s="285"/>
      <c r="K22" s="286"/>
      <c r="L22" s="352"/>
      <c r="M22" s="285"/>
      <c r="N22" s="335"/>
    </row>
    <row r="23" spans="1:16" ht="12.75" x14ac:dyDescent="0.25">
      <c r="A23" s="351" t="s">
        <v>146</v>
      </c>
      <c r="B23" s="58"/>
      <c r="C23" s="58"/>
      <c r="D23" s="58"/>
      <c r="E23" s="59"/>
      <c r="F23" s="59"/>
      <c r="H23" s="272"/>
      <c r="I23" s="277"/>
      <c r="J23" s="287"/>
      <c r="K23" s="288"/>
      <c r="L23" s="287"/>
      <c r="M23" s="287"/>
      <c r="N23" s="336"/>
    </row>
    <row r="24" spans="1:16" ht="12.75" x14ac:dyDescent="0.25">
      <c r="A24" s="229" t="s">
        <v>211</v>
      </c>
      <c r="B24" s="64" t="s">
        <v>212</v>
      </c>
      <c r="C24" s="69"/>
      <c r="D24" s="69"/>
      <c r="E24" s="70"/>
      <c r="F24" s="70"/>
      <c r="G24" s="60">
        <f>SUM(G27:G83)</f>
        <v>8305454000</v>
      </c>
      <c r="H24" s="273">
        <f>SUM(H27:H83)</f>
        <v>6011329400</v>
      </c>
      <c r="I24" s="278"/>
      <c r="J24" s="289">
        <f>SUM(J27:J84)</f>
        <v>5956569400</v>
      </c>
      <c r="K24" s="290"/>
      <c r="L24" s="291">
        <f>J24-G24</f>
        <v>-2348884600</v>
      </c>
      <c r="M24" s="285"/>
      <c r="N24" s="337"/>
    </row>
    <row r="25" spans="1:16" ht="12.75" x14ac:dyDescent="0.25">
      <c r="A25" s="231">
        <v>1</v>
      </c>
      <c r="B25" s="215" t="s">
        <v>215</v>
      </c>
      <c r="C25" s="95"/>
      <c r="D25" s="95"/>
      <c r="E25" s="96"/>
      <c r="F25" s="96"/>
      <c r="G25" s="97"/>
      <c r="H25" s="272"/>
      <c r="I25" s="279"/>
      <c r="J25" s="292"/>
      <c r="K25" s="293"/>
      <c r="L25" s="294"/>
      <c r="M25" s="292"/>
      <c r="N25" s="338">
        <f>SUM(N26:N84)</f>
        <v>-54760000</v>
      </c>
    </row>
    <row r="26" spans="1:16" ht="25.5" x14ac:dyDescent="0.25">
      <c r="A26" s="233" t="s">
        <v>33</v>
      </c>
      <c r="B26" s="64" t="s">
        <v>83</v>
      </c>
      <c r="C26" s="64"/>
      <c r="D26" s="64"/>
      <c r="E26" s="65"/>
      <c r="F26" s="65"/>
      <c r="G26" s="66"/>
      <c r="H26" s="272"/>
      <c r="I26" s="280"/>
      <c r="J26" s="295"/>
      <c r="K26" s="296"/>
      <c r="L26" s="297"/>
      <c r="M26" s="295"/>
      <c r="N26" s="339"/>
    </row>
    <row r="27" spans="1:16" ht="38.25" x14ac:dyDescent="0.25">
      <c r="A27" s="229">
        <v>1</v>
      </c>
      <c r="B27" s="69" t="s">
        <v>151</v>
      </c>
      <c r="C27" s="69" t="s">
        <v>174</v>
      </c>
      <c r="D27" s="69" t="s">
        <v>20</v>
      </c>
      <c r="E27" s="70" t="s">
        <v>22</v>
      </c>
      <c r="F27" s="70">
        <v>225</v>
      </c>
      <c r="G27" s="71">
        <v>900000000</v>
      </c>
      <c r="H27" s="273">
        <v>510265000</v>
      </c>
      <c r="I27" s="278">
        <v>143</v>
      </c>
      <c r="J27" s="298">
        <v>510265000</v>
      </c>
      <c r="K27" s="290">
        <f>I27-F27</f>
        <v>-82</v>
      </c>
      <c r="L27" s="299">
        <f>J27-G27</f>
        <v>-389735000</v>
      </c>
      <c r="M27" s="298" t="s">
        <v>232</v>
      </c>
      <c r="N27" s="340">
        <f>J27-H27</f>
        <v>0</v>
      </c>
    </row>
    <row r="28" spans="1:16" ht="41.25" customHeight="1" x14ac:dyDescent="0.25">
      <c r="A28" s="229">
        <v>2</v>
      </c>
      <c r="B28" s="69" t="s">
        <v>84</v>
      </c>
      <c r="C28" s="69" t="s">
        <v>85</v>
      </c>
      <c r="D28" s="69" t="s">
        <v>20</v>
      </c>
      <c r="E28" s="70" t="s">
        <v>22</v>
      </c>
      <c r="F28" s="70">
        <v>200</v>
      </c>
      <c r="G28" s="71">
        <v>600000000</v>
      </c>
      <c r="H28" s="273">
        <v>600000000</v>
      </c>
      <c r="I28" s="278">
        <v>200</v>
      </c>
      <c r="J28" s="298">
        <v>600000000</v>
      </c>
      <c r="K28" s="290">
        <f t="shared" ref="K28:K35" si="3">I28-F28</f>
        <v>0</v>
      </c>
      <c r="L28" s="299">
        <f t="shared" ref="L28:L84" si="4">J28-G28</f>
        <v>0</v>
      </c>
      <c r="M28" s="298"/>
      <c r="N28" s="340">
        <f t="shared" ref="N28:N84" si="5">J28-H28</f>
        <v>0</v>
      </c>
      <c r="O28" s="82" t="s">
        <v>200</v>
      </c>
      <c r="P28" s="82" t="s">
        <v>199</v>
      </c>
    </row>
    <row r="29" spans="1:16" s="82" customFormat="1" ht="38.25" x14ac:dyDescent="0.25">
      <c r="A29" s="237">
        <v>3</v>
      </c>
      <c r="B29" s="75" t="s">
        <v>86</v>
      </c>
      <c r="C29" s="75" t="s">
        <v>87</v>
      </c>
      <c r="D29" s="75" t="s">
        <v>20</v>
      </c>
      <c r="E29" s="76" t="s">
        <v>22</v>
      </c>
      <c r="F29" s="76">
        <v>225</v>
      </c>
      <c r="G29" s="77">
        <v>135000000</v>
      </c>
      <c r="H29" s="346">
        <v>80000000</v>
      </c>
      <c r="I29" s="347">
        <v>143</v>
      </c>
      <c r="J29" s="348">
        <v>90000000</v>
      </c>
      <c r="K29" s="349">
        <f t="shared" si="3"/>
        <v>-82</v>
      </c>
      <c r="L29" s="350">
        <f t="shared" si="4"/>
        <v>-45000000</v>
      </c>
      <c r="M29" s="348" t="s">
        <v>232</v>
      </c>
      <c r="N29" s="340">
        <f t="shared" si="5"/>
        <v>10000000</v>
      </c>
    </row>
    <row r="30" spans="1:16" ht="114.75" x14ac:dyDescent="0.25">
      <c r="A30" s="239">
        <v>4</v>
      </c>
      <c r="B30" s="58" t="s">
        <v>88</v>
      </c>
      <c r="C30" s="58" t="s">
        <v>198</v>
      </c>
      <c r="D30" s="58" t="s">
        <v>20</v>
      </c>
      <c r="E30" s="59" t="s">
        <v>22</v>
      </c>
      <c r="F30" s="59">
        <v>280</v>
      </c>
      <c r="G30" s="60">
        <v>90000000</v>
      </c>
      <c r="H30" s="342">
        <f t="shared" ref="H30:H76" si="6">G30</f>
        <v>90000000</v>
      </c>
      <c r="I30" s="277">
        <v>280</v>
      </c>
      <c r="J30" s="343">
        <v>90000000</v>
      </c>
      <c r="K30" s="344">
        <f t="shared" si="3"/>
        <v>0</v>
      </c>
      <c r="L30" s="345">
        <f t="shared" si="4"/>
        <v>0</v>
      </c>
      <c r="M30" s="343"/>
      <c r="N30" s="340">
        <f t="shared" si="5"/>
        <v>0</v>
      </c>
    </row>
    <row r="31" spans="1:16" ht="51" x14ac:dyDescent="0.25">
      <c r="A31" s="237">
        <v>5</v>
      </c>
      <c r="B31" s="75" t="s">
        <v>90</v>
      </c>
      <c r="C31" s="75" t="s">
        <v>91</v>
      </c>
      <c r="D31" s="75" t="s">
        <v>20</v>
      </c>
      <c r="E31" s="76" t="s">
        <v>92</v>
      </c>
      <c r="F31" s="76">
        <v>24</v>
      </c>
      <c r="G31" s="77">
        <v>20000000</v>
      </c>
      <c r="H31" s="273">
        <f t="shared" si="6"/>
        <v>20000000</v>
      </c>
      <c r="I31" s="76">
        <v>24</v>
      </c>
      <c r="J31" s="77">
        <v>20000000</v>
      </c>
      <c r="K31" s="290">
        <f t="shared" si="3"/>
        <v>0</v>
      </c>
      <c r="L31" s="299">
        <f t="shared" si="4"/>
        <v>0</v>
      </c>
      <c r="M31" s="77"/>
      <c r="N31" s="340">
        <f t="shared" si="5"/>
        <v>0</v>
      </c>
    </row>
    <row r="32" spans="1:16" ht="63.75" x14ac:dyDescent="0.25">
      <c r="A32" s="239">
        <v>6</v>
      </c>
      <c r="B32" s="58" t="s">
        <v>93</v>
      </c>
      <c r="C32" s="58" t="s">
        <v>94</v>
      </c>
      <c r="D32" s="58" t="s">
        <v>20</v>
      </c>
      <c r="E32" s="59" t="s">
        <v>22</v>
      </c>
      <c r="F32" s="59">
        <v>80</v>
      </c>
      <c r="G32" s="60">
        <v>180000000</v>
      </c>
      <c r="H32" s="273">
        <v>178943000</v>
      </c>
      <c r="I32" s="59">
        <v>80</v>
      </c>
      <c r="J32" s="60">
        <v>178943000</v>
      </c>
      <c r="K32" s="290">
        <f t="shared" si="3"/>
        <v>0</v>
      </c>
      <c r="L32" s="299">
        <f t="shared" si="4"/>
        <v>-1057000</v>
      </c>
      <c r="M32" s="60" t="s">
        <v>232</v>
      </c>
      <c r="N32" s="340">
        <f t="shared" si="5"/>
        <v>0</v>
      </c>
    </row>
    <row r="33" spans="1:15" s="82" customFormat="1" ht="38.25" x14ac:dyDescent="0.25">
      <c r="A33" s="229">
        <v>7</v>
      </c>
      <c r="B33" s="69" t="s">
        <v>95</v>
      </c>
      <c r="C33" s="69" t="s">
        <v>96</v>
      </c>
      <c r="D33" s="69" t="s">
        <v>20</v>
      </c>
      <c r="E33" s="70" t="s">
        <v>22</v>
      </c>
      <c r="F33" s="70">
        <v>80</v>
      </c>
      <c r="G33" s="71">
        <v>792000000</v>
      </c>
      <c r="H33" s="273">
        <v>492000000</v>
      </c>
      <c r="I33" s="70">
        <v>80</v>
      </c>
      <c r="J33" s="71">
        <v>492000000</v>
      </c>
      <c r="K33" s="290">
        <f t="shared" si="3"/>
        <v>0</v>
      </c>
      <c r="L33" s="299">
        <f t="shared" si="4"/>
        <v>-300000000</v>
      </c>
      <c r="M33" s="71" t="s">
        <v>232</v>
      </c>
      <c r="N33" s="340">
        <f t="shared" si="5"/>
        <v>0</v>
      </c>
    </row>
    <row r="34" spans="1:15" s="82" customFormat="1" ht="51" x14ac:dyDescent="0.25">
      <c r="A34" s="229">
        <v>8</v>
      </c>
      <c r="B34" s="69" t="s">
        <v>97</v>
      </c>
      <c r="C34" s="69" t="s">
        <v>159</v>
      </c>
      <c r="D34" s="69" t="s">
        <v>20</v>
      </c>
      <c r="E34" s="70" t="s">
        <v>22</v>
      </c>
      <c r="F34" s="70">
        <v>80</v>
      </c>
      <c r="G34" s="71">
        <v>171499500</v>
      </c>
      <c r="H34" s="273">
        <v>171499500</v>
      </c>
      <c r="I34" s="70">
        <v>49</v>
      </c>
      <c r="J34" s="71">
        <v>171499500</v>
      </c>
      <c r="K34" s="290">
        <f t="shared" si="3"/>
        <v>-31</v>
      </c>
      <c r="L34" s="299">
        <f t="shared" si="4"/>
        <v>0</v>
      </c>
      <c r="M34" s="71"/>
      <c r="N34" s="340">
        <f t="shared" si="5"/>
        <v>0</v>
      </c>
    </row>
    <row r="35" spans="1:15" s="82" customFormat="1" ht="38.25" x14ac:dyDescent="0.25">
      <c r="A35" s="229">
        <v>9</v>
      </c>
      <c r="B35" s="69" t="s">
        <v>99</v>
      </c>
      <c r="C35" s="69" t="s">
        <v>100</v>
      </c>
      <c r="D35" s="69" t="s">
        <v>20</v>
      </c>
      <c r="E35" s="70" t="s">
        <v>22</v>
      </c>
      <c r="F35" s="70">
        <v>100</v>
      </c>
      <c r="G35" s="71">
        <v>237600000</v>
      </c>
      <c r="H35" s="273">
        <v>235529000</v>
      </c>
      <c r="I35" s="70">
        <v>100</v>
      </c>
      <c r="J35" s="71">
        <v>235529000</v>
      </c>
      <c r="K35" s="290">
        <f t="shared" si="3"/>
        <v>0</v>
      </c>
      <c r="L35" s="299">
        <f t="shared" si="4"/>
        <v>-2071000</v>
      </c>
      <c r="M35" s="71" t="s">
        <v>232</v>
      </c>
      <c r="N35" s="340">
        <f t="shared" si="5"/>
        <v>0</v>
      </c>
    </row>
    <row r="36" spans="1:15" ht="12.75" x14ac:dyDescent="0.25">
      <c r="A36" s="229"/>
      <c r="B36" s="69"/>
      <c r="C36" s="69"/>
      <c r="D36" s="69"/>
      <c r="E36" s="70"/>
      <c r="F36" s="70"/>
      <c r="G36" s="71"/>
      <c r="H36" s="273">
        <f t="shared" si="6"/>
        <v>0</v>
      </c>
      <c r="I36" s="70"/>
      <c r="J36" s="71"/>
      <c r="K36" s="70"/>
      <c r="L36" s="299">
        <f t="shared" si="4"/>
        <v>0</v>
      </c>
      <c r="M36" s="71"/>
      <c r="N36" s="340">
        <f t="shared" si="5"/>
        <v>0</v>
      </c>
    </row>
    <row r="37" spans="1:15" ht="25.5" x14ac:dyDescent="0.25">
      <c r="A37" s="233" t="s">
        <v>35</v>
      </c>
      <c r="B37" s="64" t="s">
        <v>54</v>
      </c>
      <c r="C37" s="64"/>
      <c r="D37" s="64"/>
      <c r="E37" s="65"/>
      <c r="F37" s="65"/>
      <c r="G37" s="66"/>
      <c r="H37" s="273">
        <f t="shared" si="6"/>
        <v>0</v>
      </c>
      <c r="I37" s="65"/>
      <c r="J37" s="66"/>
      <c r="K37" s="65"/>
      <c r="L37" s="299">
        <f t="shared" si="4"/>
        <v>0</v>
      </c>
      <c r="M37" s="66"/>
      <c r="N37" s="340">
        <f t="shared" si="5"/>
        <v>0</v>
      </c>
    </row>
    <row r="38" spans="1:15" ht="63.75" x14ac:dyDescent="0.25">
      <c r="A38" s="237">
        <v>1</v>
      </c>
      <c r="B38" s="75" t="s">
        <v>106</v>
      </c>
      <c r="C38" s="75" t="s">
        <v>107</v>
      </c>
      <c r="D38" s="75" t="s">
        <v>20</v>
      </c>
      <c r="E38" s="76" t="s">
        <v>173</v>
      </c>
      <c r="F38" s="76">
        <v>55</v>
      </c>
      <c r="G38" s="77">
        <v>10000000</v>
      </c>
      <c r="H38" s="346">
        <f t="shared" si="6"/>
        <v>10000000</v>
      </c>
      <c r="I38" s="76">
        <v>48</v>
      </c>
      <c r="J38" s="77">
        <v>10000000</v>
      </c>
      <c r="K38" s="76">
        <f t="shared" ref="K38:K49" si="7">I38-F38</f>
        <v>-7</v>
      </c>
      <c r="L38" s="350">
        <f t="shared" si="4"/>
        <v>0</v>
      </c>
      <c r="M38" s="77"/>
      <c r="N38" s="340">
        <f t="shared" si="5"/>
        <v>0</v>
      </c>
    </row>
    <row r="39" spans="1:15" ht="76.5" x14ac:dyDescent="0.25">
      <c r="A39" s="239">
        <v>2</v>
      </c>
      <c r="B39" s="58" t="s">
        <v>101</v>
      </c>
      <c r="C39" s="58" t="s">
        <v>102</v>
      </c>
      <c r="D39" s="58" t="s">
        <v>20</v>
      </c>
      <c r="E39" s="59" t="s">
        <v>22</v>
      </c>
      <c r="F39" s="59">
        <v>15</v>
      </c>
      <c r="G39" s="60">
        <v>75000000</v>
      </c>
      <c r="H39" s="342">
        <f t="shared" si="6"/>
        <v>75000000</v>
      </c>
      <c r="I39" s="59">
        <v>15</v>
      </c>
      <c r="J39" s="60">
        <v>75000000</v>
      </c>
      <c r="K39" s="59">
        <f t="shared" si="7"/>
        <v>0</v>
      </c>
      <c r="L39" s="345">
        <f t="shared" si="4"/>
        <v>0</v>
      </c>
      <c r="M39" s="60"/>
      <c r="N39" s="340">
        <f t="shared" si="5"/>
        <v>0</v>
      </c>
    </row>
    <row r="40" spans="1:15" ht="38.25" x14ac:dyDescent="0.25">
      <c r="A40" s="229">
        <v>3</v>
      </c>
      <c r="B40" s="69" t="s">
        <v>103</v>
      </c>
      <c r="C40" s="69" t="s">
        <v>104</v>
      </c>
      <c r="D40" s="69" t="s">
        <v>20</v>
      </c>
      <c r="E40" s="70" t="s">
        <v>105</v>
      </c>
      <c r="F40" s="70">
        <v>15</v>
      </c>
      <c r="G40" s="71">
        <v>20000000</v>
      </c>
      <c r="H40" s="273">
        <f t="shared" si="6"/>
        <v>20000000</v>
      </c>
      <c r="I40" s="70">
        <v>15</v>
      </c>
      <c r="J40" s="71">
        <v>20000000</v>
      </c>
      <c r="K40" s="70">
        <f t="shared" si="7"/>
        <v>0</v>
      </c>
      <c r="L40" s="299">
        <f t="shared" si="4"/>
        <v>0</v>
      </c>
      <c r="M40" s="71"/>
      <c r="N40" s="340">
        <f t="shared" si="5"/>
        <v>0</v>
      </c>
    </row>
    <row r="41" spans="1:15" s="82" customFormat="1" ht="38.25" x14ac:dyDescent="0.25">
      <c r="A41" s="229">
        <v>4</v>
      </c>
      <c r="B41" s="69" t="s">
        <v>109</v>
      </c>
      <c r="C41" s="69" t="s">
        <v>110</v>
      </c>
      <c r="D41" s="69" t="s">
        <v>20</v>
      </c>
      <c r="E41" s="70" t="s">
        <v>22</v>
      </c>
      <c r="F41" s="70">
        <v>225</v>
      </c>
      <c r="G41" s="71">
        <v>1427276500</v>
      </c>
      <c r="H41" s="273">
        <v>0</v>
      </c>
      <c r="I41" s="70">
        <v>225</v>
      </c>
      <c r="J41" s="71">
        <v>0</v>
      </c>
      <c r="K41" s="70">
        <f t="shared" si="7"/>
        <v>0</v>
      </c>
      <c r="L41" s="299">
        <f t="shared" si="4"/>
        <v>-1427276500</v>
      </c>
      <c r="M41" s="71" t="s">
        <v>233</v>
      </c>
      <c r="N41" s="340">
        <f t="shared" si="5"/>
        <v>0</v>
      </c>
    </row>
    <row r="42" spans="1:15" s="82" customFormat="1" ht="51" x14ac:dyDescent="0.25">
      <c r="A42" s="229">
        <v>5</v>
      </c>
      <c r="B42" s="69" t="s">
        <v>111</v>
      </c>
      <c r="C42" s="69" t="s">
        <v>112</v>
      </c>
      <c r="D42" s="69" t="s">
        <v>20</v>
      </c>
      <c r="E42" s="70" t="s">
        <v>113</v>
      </c>
      <c r="F42" s="70">
        <v>225</v>
      </c>
      <c r="G42" s="71">
        <v>13600000</v>
      </c>
      <c r="H42" s="273">
        <f t="shared" si="6"/>
        <v>13600000</v>
      </c>
      <c r="I42" s="70">
        <v>143</v>
      </c>
      <c r="J42" s="71">
        <v>13600000</v>
      </c>
      <c r="K42" s="70">
        <f t="shared" si="7"/>
        <v>-82</v>
      </c>
      <c r="L42" s="299">
        <f t="shared" si="4"/>
        <v>0</v>
      </c>
      <c r="M42" s="71"/>
      <c r="N42" s="340">
        <f t="shared" si="5"/>
        <v>0</v>
      </c>
    </row>
    <row r="43" spans="1:15" ht="38.25" x14ac:dyDescent="0.25">
      <c r="A43" s="229">
        <v>6</v>
      </c>
      <c r="B43" s="69" t="s">
        <v>114</v>
      </c>
      <c r="C43" s="69" t="s">
        <v>115</v>
      </c>
      <c r="D43" s="69" t="s">
        <v>20</v>
      </c>
      <c r="E43" s="70" t="s">
        <v>22</v>
      </c>
      <c r="F43" s="70">
        <v>30</v>
      </c>
      <c r="G43" s="71">
        <v>175642500</v>
      </c>
      <c r="H43" s="273">
        <v>115642500</v>
      </c>
      <c r="I43" s="70">
        <v>30</v>
      </c>
      <c r="J43" s="71">
        <v>115642500</v>
      </c>
      <c r="K43" s="70">
        <f t="shared" si="7"/>
        <v>0</v>
      </c>
      <c r="L43" s="299">
        <f t="shared" si="4"/>
        <v>-60000000</v>
      </c>
      <c r="M43" s="71" t="s">
        <v>241</v>
      </c>
      <c r="N43" s="340">
        <f t="shared" si="5"/>
        <v>0</v>
      </c>
    </row>
    <row r="44" spans="1:15" ht="38.25" x14ac:dyDescent="0.25">
      <c r="A44" s="229">
        <v>7</v>
      </c>
      <c r="B44" s="69" t="s">
        <v>116</v>
      </c>
      <c r="C44" s="69" t="s">
        <v>117</v>
      </c>
      <c r="D44" s="69" t="s">
        <v>20</v>
      </c>
      <c r="E44" s="70" t="s">
        <v>197</v>
      </c>
      <c r="F44" s="70">
        <v>1</v>
      </c>
      <c r="G44" s="71">
        <v>68265500</v>
      </c>
      <c r="H44" s="273">
        <v>0</v>
      </c>
      <c r="I44" s="70">
        <v>1</v>
      </c>
      <c r="J44" s="71">
        <v>0</v>
      </c>
      <c r="K44" s="290">
        <f t="shared" si="7"/>
        <v>0</v>
      </c>
      <c r="L44" s="299">
        <f t="shared" si="4"/>
        <v>-68265500</v>
      </c>
      <c r="M44" s="71"/>
      <c r="N44" s="340">
        <f t="shared" si="5"/>
        <v>0</v>
      </c>
    </row>
    <row r="45" spans="1:15" ht="38.25" x14ac:dyDescent="0.25">
      <c r="A45" s="237">
        <v>8</v>
      </c>
      <c r="B45" s="75" t="s">
        <v>118</v>
      </c>
      <c r="C45" s="75" t="s">
        <v>163</v>
      </c>
      <c r="D45" s="75" t="s">
        <v>20</v>
      </c>
      <c r="E45" s="70" t="s">
        <v>197</v>
      </c>
      <c r="F45" s="70">
        <v>1</v>
      </c>
      <c r="G45" s="77">
        <v>55000000</v>
      </c>
      <c r="H45" s="273">
        <f t="shared" si="6"/>
        <v>55000000</v>
      </c>
      <c r="I45" s="70">
        <v>1</v>
      </c>
      <c r="J45" s="77">
        <v>55000000</v>
      </c>
      <c r="K45" s="290">
        <f t="shared" si="7"/>
        <v>0</v>
      </c>
      <c r="L45" s="299">
        <f t="shared" si="4"/>
        <v>0</v>
      </c>
      <c r="M45" s="77"/>
      <c r="N45" s="340">
        <f t="shared" si="5"/>
        <v>0</v>
      </c>
    </row>
    <row r="46" spans="1:15" ht="51" x14ac:dyDescent="0.25">
      <c r="A46" s="239">
        <v>9</v>
      </c>
      <c r="B46" s="58" t="s">
        <v>120</v>
      </c>
      <c r="C46" s="58" t="s">
        <v>121</v>
      </c>
      <c r="D46" s="58" t="s">
        <v>20</v>
      </c>
      <c r="E46" s="59" t="s">
        <v>22</v>
      </c>
      <c r="F46" s="59">
        <v>4</v>
      </c>
      <c r="G46" s="60">
        <v>58150000</v>
      </c>
      <c r="H46" s="273">
        <v>23000000</v>
      </c>
      <c r="I46" s="59">
        <v>4</v>
      </c>
      <c r="J46" s="60">
        <v>23000000</v>
      </c>
      <c r="K46" s="70">
        <f t="shared" si="7"/>
        <v>0</v>
      </c>
      <c r="L46" s="299">
        <f t="shared" si="4"/>
        <v>-35150000</v>
      </c>
      <c r="M46" s="60"/>
      <c r="N46" s="340">
        <f t="shared" si="5"/>
        <v>0</v>
      </c>
      <c r="O46" s="82" t="s">
        <v>201</v>
      </c>
    </row>
    <row r="47" spans="1:15" ht="51" x14ac:dyDescent="0.25">
      <c r="A47" s="229">
        <v>10</v>
      </c>
      <c r="B47" s="69" t="s">
        <v>122</v>
      </c>
      <c r="C47" s="69" t="s">
        <v>164</v>
      </c>
      <c r="D47" s="69" t="s">
        <v>20</v>
      </c>
      <c r="E47" s="70" t="s">
        <v>22</v>
      </c>
      <c r="F47" s="93">
        <v>1500</v>
      </c>
      <c r="G47" s="71">
        <v>80000000</v>
      </c>
      <c r="H47" s="273">
        <f t="shared" si="6"/>
        <v>80000000</v>
      </c>
      <c r="I47" s="93">
        <v>1000</v>
      </c>
      <c r="J47" s="72">
        <v>80000000</v>
      </c>
      <c r="K47" s="70">
        <f t="shared" si="7"/>
        <v>-500</v>
      </c>
      <c r="L47" s="299">
        <f>J47-G47</f>
        <v>0</v>
      </c>
      <c r="M47" s="72"/>
      <c r="N47" s="340">
        <f t="shared" si="5"/>
        <v>0</v>
      </c>
    </row>
    <row r="48" spans="1:15" ht="25.5" x14ac:dyDescent="0.25">
      <c r="A48" s="229">
        <v>11</v>
      </c>
      <c r="B48" s="69" t="s">
        <v>161</v>
      </c>
      <c r="C48" s="69" t="s">
        <v>162</v>
      </c>
      <c r="D48" s="69" t="s">
        <v>20</v>
      </c>
      <c r="E48" s="70" t="s">
        <v>25</v>
      </c>
      <c r="F48" s="93">
        <v>1</v>
      </c>
      <c r="G48" s="71">
        <v>0</v>
      </c>
      <c r="H48" s="273">
        <v>388106000</v>
      </c>
      <c r="I48" s="93">
        <v>1</v>
      </c>
      <c r="J48" s="72">
        <v>388106000</v>
      </c>
      <c r="K48" s="70">
        <f t="shared" si="7"/>
        <v>0</v>
      </c>
      <c r="L48" s="299">
        <f t="shared" si="4"/>
        <v>388106000</v>
      </c>
      <c r="M48" s="72" t="s">
        <v>234</v>
      </c>
      <c r="N48" s="340">
        <f t="shared" si="5"/>
        <v>0</v>
      </c>
    </row>
    <row r="49" spans="1:14" ht="38.25" x14ac:dyDescent="0.25">
      <c r="A49" s="229">
        <v>12</v>
      </c>
      <c r="B49" s="69" t="s">
        <v>124</v>
      </c>
      <c r="C49" s="69" t="s">
        <v>165</v>
      </c>
      <c r="D49" s="69" t="s">
        <v>20</v>
      </c>
      <c r="E49" s="70" t="s">
        <v>242</v>
      </c>
      <c r="F49" s="70">
        <v>72</v>
      </c>
      <c r="G49" s="71">
        <v>100000000</v>
      </c>
      <c r="H49" s="273">
        <v>88349000</v>
      </c>
      <c r="I49" s="70">
        <v>99</v>
      </c>
      <c r="J49" s="72">
        <v>88349000</v>
      </c>
      <c r="K49" s="70">
        <f t="shared" si="7"/>
        <v>27</v>
      </c>
      <c r="L49" s="299">
        <f t="shared" si="4"/>
        <v>-11651000</v>
      </c>
      <c r="M49" s="71" t="s">
        <v>232</v>
      </c>
      <c r="N49" s="340">
        <f>J49-H49</f>
        <v>0</v>
      </c>
    </row>
    <row r="50" spans="1:14" ht="12.75" x14ac:dyDescent="0.25">
      <c r="A50" s="233" t="s">
        <v>177</v>
      </c>
      <c r="B50" s="64" t="s">
        <v>126</v>
      </c>
      <c r="C50" s="64"/>
      <c r="D50" s="64"/>
      <c r="E50" s="65"/>
      <c r="F50" s="65"/>
      <c r="G50" s="66"/>
      <c r="H50" s="273">
        <f t="shared" si="6"/>
        <v>0</v>
      </c>
      <c r="I50" s="65"/>
      <c r="J50" s="64"/>
      <c r="K50" s="70">
        <v>0</v>
      </c>
      <c r="L50" s="299">
        <f t="shared" si="4"/>
        <v>0</v>
      </c>
      <c r="M50" s="64"/>
      <c r="N50" s="340">
        <f t="shared" si="5"/>
        <v>0</v>
      </c>
    </row>
    <row r="51" spans="1:14" ht="51" x14ac:dyDescent="0.25">
      <c r="A51" s="229" t="s">
        <v>19</v>
      </c>
      <c r="B51" s="69" t="s">
        <v>127</v>
      </c>
      <c r="C51" s="69" t="s">
        <v>128</v>
      </c>
      <c r="D51" s="69" t="s">
        <v>20</v>
      </c>
      <c r="E51" s="70" t="s">
        <v>22</v>
      </c>
      <c r="F51" s="70">
        <v>60</v>
      </c>
      <c r="G51" s="71">
        <v>2000000000</v>
      </c>
      <c r="H51" s="273">
        <v>999999000</v>
      </c>
      <c r="I51" s="70">
        <v>33</v>
      </c>
      <c r="J51" s="72">
        <v>999999000</v>
      </c>
      <c r="K51" s="70">
        <f>I51-F51</f>
        <v>-27</v>
      </c>
      <c r="L51" s="299">
        <f t="shared" si="4"/>
        <v>-1000001000</v>
      </c>
      <c r="M51" s="71" t="s">
        <v>232</v>
      </c>
      <c r="N51" s="340">
        <f t="shared" si="5"/>
        <v>0</v>
      </c>
    </row>
    <row r="52" spans="1:14" ht="25.5" x14ac:dyDescent="0.25">
      <c r="A52" s="233" t="s">
        <v>53</v>
      </c>
      <c r="B52" s="64" t="s">
        <v>130</v>
      </c>
      <c r="C52" s="64"/>
      <c r="D52" s="64"/>
      <c r="E52" s="65"/>
      <c r="F52" s="65"/>
      <c r="G52" s="66"/>
      <c r="H52" s="273">
        <f t="shared" si="6"/>
        <v>0</v>
      </c>
      <c r="I52" s="65"/>
      <c r="J52" s="64"/>
      <c r="K52" s="65"/>
      <c r="L52" s="299">
        <f t="shared" si="4"/>
        <v>0</v>
      </c>
      <c r="M52" s="64"/>
      <c r="N52" s="340">
        <f t="shared" si="5"/>
        <v>0</v>
      </c>
    </row>
    <row r="53" spans="1:14" ht="12.75" x14ac:dyDescent="0.25">
      <c r="A53" s="231" t="s">
        <v>19</v>
      </c>
      <c r="B53" s="95" t="s">
        <v>131</v>
      </c>
      <c r="C53" s="95" t="s">
        <v>157</v>
      </c>
      <c r="D53" s="95" t="s">
        <v>20</v>
      </c>
      <c r="E53" s="96" t="s">
        <v>133</v>
      </c>
      <c r="F53" s="96">
        <v>760</v>
      </c>
      <c r="G53" s="97">
        <v>25000000</v>
      </c>
      <c r="H53" s="273">
        <f t="shared" si="6"/>
        <v>25000000</v>
      </c>
      <c r="I53" s="96">
        <v>760</v>
      </c>
      <c r="J53" s="98">
        <v>25000000</v>
      </c>
      <c r="K53" s="290">
        <f>I53-F53</f>
        <v>0</v>
      </c>
      <c r="L53" s="299">
        <f t="shared" si="4"/>
        <v>0</v>
      </c>
      <c r="M53" s="98"/>
      <c r="N53" s="340">
        <f t="shared" si="5"/>
        <v>0</v>
      </c>
    </row>
    <row r="54" spans="1:14" ht="63.75" x14ac:dyDescent="0.25">
      <c r="A54" s="229" t="s">
        <v>24</v>
      </c>
      <c r="B54" s="69" t="s">
        <v>134</v>
      </c>
      <c r="C54" s="69" t="s">
        <v>135</v>
      </c>
      <c r="D54" s="69" t="s">
        <v>20</v>
      </c>
      <c r="E54" s="70" t="s">
        <v>136</v>
      </c>
      <c r="F54" s="93">
        <v>5000</v>
      </c>
      <c r="G54" s="71">
        <v>30000000</v>
      </c>
      <c r="H54" s="273">
        <f t="shared" si="6"/>
        <v>30000000</v>
      </c>
      <c r="I54" s="93">
        <v>5000</v>
      </c>
      <c r="J54" s="71">
        <v>30000000</v>
      </c>
      <c r="K54" s="290">
        <f>I54-F54</f>
        <v>0</v>
      </c>
      <c r="L54" s="299">
        <f t="shared" si="4"/>
        <v>0</v>
      </c>
      <c r="M54" s="71"/>
      <c r="N54" s="340">
        <f t="shared" si="5"/>
        <v>0</v>
      </c>
    </row>
    <row r="55" spans="1:14" ht="63.75" x14ac:dyDescent="0.25">
      <c r="A55" s="229" t="s">
        <v>26</v>
      </c>
      <c r="B55" s="69" t="s">
        <v>137</v>
      </c>
      <c r="C55" s="69" t="s">
        <v>138</v>
      </c>
      <c r="D55" s="69" t="s">
        <v>20</v>
      </c>
      <c r="E55" s="70" t="s">
        <v>197</v>
      </c>
      <c r="F55" s="70">
        <v>5</v>
      </c>
      <c r="G55" s="71">
        <v>30000000</v>
      </c>
      <c r="H55" s="273">
        <f t="shared" si="6"/>
        <v>30000000</v>
      </c>
      <c r="I55" s="70">
        <v>5</v>
      </c>
      <c r="J55" s="71">
        <v>30000000</v>
      </c>
      <c r="K55" s="290">
        <f>I55-F55</f>
        <v>0</v>
      </c>
      <c r="L55" s="299">
        <f t="shared" si="4"/>
        <v>0</v>
      </c>
      <c r="M55" s="71"/>
      <c r="N55" s="340">
        <f t="shared" si="5"/>
        <v>0</v>
      </c>
    </row>
    <row r="56" spans="1:14" ht="51" x14ac:dyDescent="0.25">
      <c r="A56" s="229" t="s">
        <v>27</v>
      </c>
      <c r="B56" s="69" t="s">
        <v>139</v>
      </c>
      <c r="C56" s="69" t="s">
        <v>166</v>
      </c>
      <c r="D56" s="69" t="s">
        <v>20</v>
      </c>
      <c r="E56" s="70" t="s">
        <v>167</v>
      </c>
      <c r="F56" s="70">
        <v>24</v>
      </c>
      <c r="G56" s="71">
        <v>90000000</v>
      </c>
      <c r="H56" s="273">
        <f t="shared" si="6"/>
        <v>90000000</v>
      </c>
      <c r="I56" s="70">
        <v>26</v>
      </c>
      <c r="J56" s="71">
        <v>90000000</v>
      </c>
      <c r="K56" s="290">
        <f>I56-F56</f>
        <v>2</v>
      </c>
      <c r="L56" s="299">
        <f t="shared" si="4"/>
        <v>0</v>
      </c>
      <c r="M56" s="71"/>
      <c r="N56" s="340">
        <f t="shared" si="5"/>
        <v>0</v>
      </c>
    </row>
    <row r="57" spans="1:14" ht="51" x14ac:dyDescent="0.25">
      <c r="A57" s="353" t="s">
        <v>28</v>
      </c>
      <c r="B57" s="320" t="s">
        <v>141</v>
      </c>
      <c r="C57" s="320" t="s">
        <v>142</v>
      </c>
      <c r="D57" s="320" t="s">
        <v>20</v>
      </c>
      <c r="E57" s="321" t="s">
        <v>22</v>
      </c>
      <c r="F57" s="321">
        <v>8</v>
      </c>
      <c r="G57" s="354">
        <v>25000000</v>
      </c>
      <c r="H57" s="355">
        <f t="shared" si="6"/>
        <v>25000000</v>
      </c>
      <c r="I57" s="321">
        <v>8</v>
      </c>
      <c r="J57" s="354">
        <v>25000000</v>
      </c>
      <c r="K57" s="356">
        <f>I57-F57</f>
        <v>0</v>
      </c>
      <c r="L57" s="357">
        <f t="shared" si="4"/>
        <v>0</v>
      </c>
      <c r="M57" s="354"/>
      <c r="N57" s="340">
        <f t="shared" si="5"/>
        <v>0</v>
      </c>
    </row>
    <row r="58" spans="1:14" ht="25.5" x14ac:dyDescent="0.25">
      <c r="A58" s="358" t="s">
        <v>29</v>
      </c>
      <c r="B58" s="359" t="s">
        <v>170</v>
      </c>
      <c r="C58" s="359" t="s">
        <v>171</v>
      </c>
      <c r="D58" s="359" t="s">
        <v>20</v>
      </c>
      <c r="E58" s="360" t="s">
        <v>172</v>
      </c>
      <c r="F58" s="360">
        <v>0</v>
      </c>
      <c r="G58" s="361">
        <v>0</v>
      </c>
      <c r="H58" s="362">
        <f t="shared" si="6"/>
        <v>0</v>
      </c>
      <c r="I58" s="360">
        <v>0</v>
      </c>
      <c r="J58" s="361">
        <v>0</v>
      </c>
      <c r="K58" s="360">
        <v>0</v>
      </c>
      <c r="L58" s="363">
        <f t="shared" si="4"/>
        <v>0</v>
      </c>
      <c r="M58" s="361"/>
      <c r="N58" s="340">
        <f t="shared" si="5"/>
        <v>0</v>
      </c>
    </row>
    <row r="59" spans="1:14" s="82" customFormat="1" ht="25.5" x14ac:dyDescent="0.25">
      <c r="A59" s="358" t="s">
        <v>30</v>
      </c>
      <c r="B59" s="359" t="s">
        <v>168</v>
      </c>
      <c r="C59" s="359" t="s">
        <v>169</v>
      </c>
      <c r="D59" s="359" t="s">
        <v>20</v>
      </c>
      <c r="E59" s="360" t="s">
        <v>22</v>
      </c>
      <c r="F59" s="360">
        <f ca="1">-F59</f>
        <v>0</v>
      </c>
      <c r="G59" s="361">
        <v>0</v>
      </c>
      <c r="H59" s="362">
        <f t="shared" si="6"/>
        <v>0</v>
      </c>
      <c r="I59" s="360">
        <v>0</v>
      </c>
      <c r="J59" s="361">
        <v>0</v>
      </c>
      <c r="K59" s="360">
        <v>0</v>
      </c>
      <c r="L59" s="363">
        <f t="shared" si="4"/>
        <v>0</v>
      </c>
      <c r="M59" s="361"/>
      <c r="N59" s="340">
        <f t="shared" si="5"/>
        <v>0</v>
      </c>
    </row>
    <row r="60" spans="1:14" ht="12.75" x14ac:dyDescent="0.25">
      <c r="A60" s="248" t="s">
        <v>24</v>
      </c>
      <c r="B60" s="249" t="s">
        <v>216</v>
      </c>
      <c r="C60" s="249"/>
      <c r="D60" s="249"/>
      <c r="E60" s="250"/>
      <c r="F60" s="250"/>
      <c r="G60" s="324"/>
      <c r="H60" s="342">
        <f t="shared" si="6"/>
        <v>0</v>
      </c>
      <c r="I60" s="250"/>
      <c r="J60" s="252"/>
      <c r="K60" s="250"/>
      <c r="L60" s="345">
        <f t="shared" si="4"/>
        <v>0</v>
      </c>
      <c r="M60" s="252"/>
      <c r="N60" s="340">
        <f t="shared" si="5"/>
        <v>0</v>
      </c>
    </row>
    <row r="61" spans="1:14" ht="25.5" x14ac:dyDescent="0.25">
      <c r="A61" s="233" t="s">
        <v>33</v>
      </c>
      <c r="B61" s="64" t="s">
        <v>40</v>
      </c>
      <c r="C61" s="64"/>
      <c r="D61" s="64"/>
      <c r="E61" s="65"/>
      <c r="F61" s="65"/>
      <c r="G61" s="66"/>
      <c r="H61" s="273">
        <f t="shared" si="6"/>
        <v>0</v>
      </c>
      <c r="I61" s="65"/>
      <c r="J61" s="64"/>
      <c r="K61" s="65"/>
      <c r="L61" s="299">
        <f t="shared" si="4"/>
        <v>0</v>
      </c>
      <c r="M61" s="64"/>
      <c r="N61" s="340">
        <f t="shared" si="5"/>
        <v>0</v>
      </c>
    </row>
    <row r="62" spans="1:14" ht="63.75" x14ac:dyDescent="0.25">
      <c r="A62" s="229" t="s">
        <v>19</v>
      </c>
      <c r="B62" s="69" t="s">
        <v>62</v>
      </c>
      <c r="C62" s="69" t="s">
        <v>63</v>
      </c>
      <c r="D62" s="69" t="s">
        <v>20</v>
      </c>
      <c r="E62" s="70" t="s">
        <v>37</v>
      </c>
      <c r="F62" s="70">
        <v>5</v>
      </c>
      <c r="G62" s="71">
        <v>1500000</v>
      </c>
      <c r="H62" s="273">
        <f t="shared" si="6"/>
        <v>1500000</v>
      </c>
      <c r="I62" s="70">
        <v>5</v>
      </c>
      <c r="J62" s="71">
        <v>1500000</v>
      </c>
      <c r="K62" s="70">
        <f>I62-F62</f>
        <v>0</v>
      </c>
      <c r="L62" s="70">
        <f>J62-G62</f>
        <v>0</v>
      </c>
      <c r="M62" s="71"/>
      <c r="N62" s="340">
        <f t="shared" si="5"/>
        <v>0</v>
      </c>
    </row>
    <row r="63" spans="1:14" s="24" customFormat="1" ht="25.5" x14ac:dyDescent="0.25">
      <c r="A63" s="233" t="s">
        <v>26</v>
      </c>
      <c r="B63" s="64" t="s">
        <v>217</v>
      </c>
      <c r="C63" s="64"/>
      <c r="D63" s="64"/>
      <c r="E63" s="65"/>
      <c r="F63" s="65"/>
      <c r="G63" s="216"/>
      <c r="H63" s="273">
        <f t="shared" si="6"/>
        <v>0</v>
      </c>
      <c r="I63" s="65"/>
      <c r="J63" s="216"/>
      <c r="K63" s="65"/>
      <c r="L63" s="299">
        <f t="shared" si="4"/>
        <v>0</v>
      </c>
      <c r="M63" s="216"/>
      <c r="N63" s="340">
        <f t="shared" si="5"/>
        <v>0</v>
      </c>
    </row>
    <row r="64" spans="1:14" ht="25.5" x14ac:dyDescent="0.25">
      <c r="A64" s="364" t="s">
        <v>33</v>
      </c>
      <c r="B64" s="365" t="s">
        <v>44</v>
      </c>
      <c r="C64" s="365"/>
      <c r="D64" s="365"/>
      <c r="E64" s="366"/>
      <c r="F64" s="366"/>
      <c r="G64" s="367"/>
      <c r="H64" s="355">
        <f t="shared" si="6"/>
        <v>0</v>
      </c>
      <c r="I64" s="366"/>
      <c r="J64" s="367"/>
      <c r="K64" s="366"/>
      <c r="L64" s="357">
        <f t="shared" si="4"/>
        <v>0</v>
      </c>
      <c r="M64" s="367"/>
      <c r="N64" s="340">
        <f t="shared" si="5"/>
        <v>0</v>
      </c>
    </row>
    <row r="65" spans="1:15 16384:16384" ht="38.25" x14ac:dyDescent="0.25">
      <c r="A65" s="358" t="s">
        <v>19</v>
      </c>
      <c r="B65" s="359" t="s">
        <v>230</v>
      </c>
      <c r="C65" s="359" t="s">
        <v>231</v>
      </c>
      <c r="D65" s="359" t="s">
        <v>20</v>
      </c>
      <c r="E65" s="360" t="s">
        <v>41</v>
      </c>
      <c r="F65" s="360">
        <v>12</v>
      </c>
      <c r="G65" s="368">
        <v>1500000</v>
      </c>
      <c r="H65" s="362">
        <v>0</v>
      </c>
      <c r="I65" s="360">
        <v>12</v>
      </c>
      <c r="J65" s="368">
        <v>0</v>
      </c>
      <c r="K65" s="369">
        <f t="shared" ref="K65:K72" si="8">I65-F65</f>
        <v>0</v>
      </c>
      <c r="L65" s="363">
        <f t="shared" si="4"/>
        <v>-1500000</v>
      </c>
      <c r="M65" s="368" t="s">
        <v>235</v>
      </c>
      <c r="N65" s="340">
        <f t="shared" si="5"/>
        <v>0</v>
      </c>
    </row>
    <row r="66" spans="1:15 16384:16384" ht="51" x14ac:dyDescent="0.25">
      <c r="A66" s="358" t="s">
        <v>19</v>
      </c>
      <c r="B66" s="359" t="s">
        <v>64</v>
      </c>
      <c r="C66" s="359" t="s">
        <v>65</v>
      </c>
      <c r="D66" s="359" t="s">
        <v>20</v>
      </c>
      <c r="E66" s="360" t="s">
        <v>41</v>
      </c>
      <c r="F66" s="360">
        <v>12</v>
      </c>
      <c r="G66" s="368">
        <v>128820000</v>
      </c>
      <c r="H66" s="362">
        <f t="shared" si="6"/>
        <v>128820000</v>
      </c>
      <c r="I66" s="360">
        <v>12</v>
      </c>
      <c r="J66" s="368">
        <v>62820000</v>
      </c>
      <c r="K66" s="369">
        <f t="shared" si="8"/>
        <v>0</v>
      </c>
      <c r="L66" s="363">
        <f t="shared" si="4"/>
        <v>-66000000</v>
      </c>
      <c r="M66" s="368" t="s">
        <v>232</v>
      </c>
      <c r="N66" s="340">
        <f t="shared" si="5"/>
        <v>-66000000</v>
      </c>
    </row>
    <row r="67" spans="1:15 16384:16384" ht="63.75" x14ac:dyDescent="0.25">
      <c r="A67" s="239" t="s">
        <v>24</v>
      </c>
      <c r="B67" s="58" t="s">
        <v>59</v>
      </c>
      <c r="C67" s="58" t="s">
        <v>66</v>
      </c>
      <c r="D67" s="58" t="s">
        <v>20</v>
      </c>
      <c r="E67" s="59" t="s">
        <v>41</v>
      </c>
      <c r="F67" s="59">
        <v>12</v>
      </c>
      <c r="G67" s="60">
        <v>72000000</v>
      </c>
      <c r="H67" s="342">
        <f t="shared" si="6"/>
        <v>72000000</v>
      </c>
      <c r="I67" s="59">
        <v>12</v>
      </c>
      <c r="J67" s="60">
        <v>79000000</v>
      </c>
      <c r="K67" s="344">
        <f t="shared" si="8"/>
        <v>0</v>
      </c>
      <c r="L67" s="345">
        <f t="shared" si="4"/>
        <v>7000000</v>
      </c>
      <c r="M67" s="60" t="s">
        <v>236</v>
      </c>
      <c r="N67" s="340">
        <f t="shared" si="5"/>
        <v>7000000</v>
      </c>
    </row>
    <row r="68" spans="1:15 16384:16384" ht="25.5" x14ac:dyDescent="0.25">
      <c r="A68" s="229" t="s">
        <v>26</v>
      </c>
      <c r="B68" s="69" t="s">
        <v>45</v>
      </c>
      <c r="C68" s="69" t="s">
        <v>194</v>
      </c>
      <c r="D68" s="69" t="s">
        <v>20</v>
      </c>
      <c r="E68" s="70" t="s">
        <v>41</v>
      </c>
      <c r="F68" s="70">
        <v>12</v>
      </c>
      <c r="G68" s="71">
        <v>95000000</v>
      </c>
      <c r="H68" s="273">
        <f t="shared" si="6"/>
        <v>95000000</v>
      </c>
      <c r="I68" s="70">
        <v>12</v>
      </c>
      <c r="J68" s="71">
        <v>66560000</v>
      </c>
      <c r="K68" s="290">
        <f t="shared" si="8"/>
        <v>0</v>
      </c>
      <c r="L68" s="299">
        <f t="shared" si="4"/>
        <v>-28440000</v>
      </c>
      <c r="M68" s="71" t="s">
        <v>236</v>
      </c>
      <c r="N68" s="340">
        <f t="shared" si="5"/>
        <v>-28440000</v>
      </c>
    </row>
    <row r="69" spans="1:15 16384:16384" ht="25.5" x14ac:dyDescent="0.25">
      <c r="A69" s="229" t="s">
        <v>27</v>
      </c>
      <c r="B69" s="69" t="s">
        <v>46</v>
      </c>
      <c r="C69" s="69" t="s">
        <v>56</v>
      </c>
      <c r="D69" s="69" t="s">
        <v>20</v>
      </c>
      <c r="E69" s="70" t="s">
        <v>41</v>
      </c>
      <c r="F69" s="70">
        <v>12</v>
      </c>
      <c r="G69" s="71">
        <v>17000000</v>
      </c>
      <c r="H69" s="273">
        <f t="shared" si="6"/>
        <v>17000000</v>
      </c>
      <c r="I69" s="70">
        <v>12</v>
      </c>
      <c r="J69" s="71">
        <v>17000000</v>
      </c>
      <c r="K69" s="290">
        <f t="shared" si="8"/>
        <v>0</v>
      </c>
      <c r="L69" s="299">
        <f t="shared" si="4"/>
        <v>0</v>
      </c>
      <c r="M69" s="71"/>
      <c r="N69" s="340">
        <f t="shared" si="5"/>
        <v>0</v>
      </c>
    </row>
    <row r="70" spans="1:15 16384:16384" ht="38.25" x14ac:dyDescent="0.25">
      <c r="A70" s="229" t="s">
        <v>28</v>
      </c>
      <c r="B70" s="69" t="s">
        <v>47</v>
      </c>
      <c r="C70" s="69" t="s">
        <v>68</v>
      </c>
      <c r="D70" s="69" t="s">
        <v>20</v>
      </c>
      <c r="E70" s="70" t="s">
        <v>41</v>
      </c>
      <c r="F70" s="70">
        <v>12</v>
      </c>
      <c r="G70" s="71">
        <v>25000000</v>
      </c>
      <c r="H70" s="273">
        <f t="shared" si="6"/>
        <v>25000000</v>
      </c>
      <c r="I70" s="70">
        <v>12</v>
      </c>
      <c r="J70" s="71">
        <v>25000000</v>
      </c>
      <c r="K70" s="290">
        <f t="shared" si="8"/>
        <v>0</v>
      </c>
      <c r="L70" s="299">
        <f t="shared" si="4"/>
        <v>0</v>
      </c>
      <c r="M70" s="71"/>
      <c r="N70" s="340">
        <f t="shared" si="5"/>
        <v>0</v>
      </c>
    </row>
    <row r="71" spans="1:15 16384:16384" ht="63.75" x14ac:dyDescent="0.25">
      <c r="A71" s="229" t="s">
        <v>29</v>
      </c>
      <c r="B71" s="69" t="s">
        <v>60</v>
      </c>
      <c r="C71" s="69" t="s">
        <v>69</v>
      </c>
      <c r="D71" s="69" t="s">
        <v>20</v>
      </c>
      <c r="E71" s="70" t="s">
        <v>41</v>
      </c>
      <c r="F71" s="70">
        <v>12</v>
      </c>
      <c r="G71" s="71">
        <v>7000000</v>
      </c>
      <c r="H71" s="273">
        <f t="shared" si="6"/>
        <v>7000000</v>
      </c>
      <c r="I71" s="70">
        <v>12</v>
      </c>
      <c r="J71" s="71">
        <v>7000000</v>
      </c>
      <c r="K71" s="290">
        <f t="shared" si="8"/>
        <v>0</v>
      </c>
      <c r="L71" s="299">
        <f t="shared" si="4"/>
        <v>0</v>
      </c>
      <c r="M71" s="71"/>
      <c r="N71" s="340">
        <f t="shared" si="5"/>
        <v>0</v>
      </c>
    </row>
    <row r="72" spans="1:15 16384:16384" ht="51" x14ac:dyDescent="0.25">
      <c r="A72" s="229" t="s">
        <v>30</v>
      </c>
      <c r="B72" s="69" t="s">
        <v>70</v>
      </c>
      <c r="C72" s="69" t="s">
        <v>71</v>
      </c>
      <c r="D72" s="69" t="s">
        <v>20</v>
      </c>
      <c r="E72" s="70" t="s">
        <v>41</v>
      </c>
      <c r="F72" s="70">
        <v>12</v>
      </c>
      <c r="G72" s="71">
        <v>3000000</v>
      </c>
      <c r="H72" s="273">
        <f t="shared" si="6"/>
        <v>3000000</v>
      </c>
      <c r="I72" s="70">
        <v>12</v>
      </c>
      <c r="J72" s="71">
        <v>3000000</v>
      </c>
      <c r="K72" s="290">
        <f t="shared" si="8"/>
        <v>0</v>
      </c>
      <c r="L72" s="299">
        <f t="shared" si="4"/>
        <v>0</v>
      </c>
      <c r="M72" s="71"/>
      <c r="N72" s="340">
        <f t="shared" si="5"/>
        <v>0</v>
      </c>
    </row>
    <row r="73" spans="1:15 16384:16384" ht="51" x14ac:dyDescent="0.25">
      <c r="A73" s="353" t="s">
        <v>31</v>
      </c>
      <c r="B73" s="320" t="s">
        <v>72</v>
      </c>
      <c r="C73" s="320" t="s">
        <v>73</v>
      </c>
      <c r="D73" s="320" t="s">
        <v>20</v>
      </c>
      <c r="E73" s="321" t="s">
        <v>41</v>
      </c>
      <c r="F73" s="321">
        <v>12</v>
      </c>
      <c r="G73" s="354">
        <v>30000000</v>
      </c>
      <c r="H73" s="355">
        <f t="shared" si="6"/>
        <v>30000000</v>
      </c>
      <c r="I73" s="321">
        <v>12</v>
      </c>
      <c r="J73" s="354">
        <v>30000000</v>
      </c>
      <c r="K73" s="321">
        <v>0</v>
      </c>
      <c r="L73" s="357">
        <f t="shared" si="4"/>
        <v>0</v>
      </c>
      <c r="M73" s="354"/>
      <c r="N73" s="340">
        <f t="shared" si="5"/>
        <v>0</v>
      </c>
    </row>
    <row r="74" spans="1:15 16384:16384" ht="63.75" x14ac:dyDescent="0.25">
      <c r="A74" s="358" t="s">
        <v>32</v>
      </c>
      <c r="B74" s="359" t="s">
        <v>74</v>
      </c>
      <c r="C74" s="359" t="s">
        <v>75</v>
      </c>
      <c r="D74" s="359" t="s">
        <v>20</v>
      </c>
      <c r="E74" s="360" t="s">
        <v>41</v>
      </c>
      <c r="F74" s="360">
        <v>12</v>
      </c>
      <c r="G74" s="368">
        <v>100000000</v>
      </c>
      <c r="H74" s="362">
        <v>80000000</v>
      </c>
      <c r="I74" s="360">
        <v>12</v>
      </c>
      <c r="J74" s="368">
        <v>130000000</v>
      </c>
      <c r="K74" s="369">
        <f>I74-F74</f>
        <v>0</v>
      </c>
      <c r="L74" s="363">
        <f t="shared" si="4"/>
        <v>30000000</v>
      </c>
      <c r="M74" s="368" t="s">
        <v>237</v>
      </c>
      <c r="N74" s="340">
        <f t="shared" si="5"/>
        <v>50000000</v>
      </c>
    </row>
    <row r="75" spans="1:15 16384:16384" ht="63.75" x14ac:dyDescent="0.25">
      <c r="A75" s="358" t="s">
        <v>48</v>
      </c>
      <c r="B75" s="359" t="s">
        <v>76</v>
      </c>
      <c r="C75" s="359" t="s">
        <v>77</v>
      </c>
      <c r="D75" s="359" t="s">
        <v>20</v>
      </c>
      <c r="E75" s="360" t="s">
        <v>41</v>
      </c>
      <c r="F75" s="360">
        <v>12</v>
      </c>
      <c r="G75" s="368">
        <v>10000000</v>
      </c>
      <c r="H75" s="362">
        <f t="shared" si="6"/>
        <v>10000000</v>
      </c>
      <c r="I75" s="360">
        <v>12</v>
      </c>
      <c r="J75" s="368">
        <v>10000000</v>
      </c>
      <c r="K75" s="369">
        <f>I75-F75</f>
        <v>0</v>
      </c>
      <c r="L75" s="363">
        <f t="shared" si="4"/>
        <v>0</v>
      </c>
      <c r="M75" s="368"/>
      <c r="N75" s="340">
        <f t="shared" si="5"/>
        <v>0</v>
      </c>
      <c r="XFD75" s="20" t="s">
        <v>240</v>
      </c>
    </row>
    <row r="76" spans="1:15 16384:16384" ht="63.75" x14ac:dyDescent="0.25">
      <c r="A76" s="358" t="s">
        <v>49</v>
      </c>
      <c r="B76" s="359" t="s">
        <v>78</v>
      </c>
      <c r="C76" s="359" t="s">
        <v>195</v>
      </c>
      <c r="D76" s="359" t="s">
        <v>20</v>
      </c>
      <c r="E76" s="360" t="s">
        <v>41</v>
      </c>
      <c r="F76" s="360">
        <v>12</v>
      </c>
      <c r="G76" s="368">
        <v>168200000</v>
      </c>
      <c r="H76" s="362">
        <f t="shared" si="6"/>
        <v>168200000</v>
      </c>
      <c r="I76" s="360">
        <v>12</v>
      </c>
      <c r="J76" s="368">
        <v>94380000</v>
      </c>
      <c r="K76" s="369">
        <f>I76-F76</f>
        <v>0</v>
      </c>
      <c r="L76" s="363">
        <f t="shared" si="4"/>
        <v>-73820000</v>
      </c>
      <c r="M76" s="368" t="s">
        <v>238</v>
      </c>
      <c r="N76" s="340">
        <f t="shared" si="5"/>
        <v>-73820000</v>
      </c>
    </row>
    <row r="77" spans="1:15 16384:16384" ht="25.5" x14ac:dyDescent="0.25">
      <c r="A77" s="370" t="s">
        <v>35</v>
      </c>
      <c r="B77" s="371" t="s">
        <v>50</v>
      </c>
      <c r="C77" s="371"/>
      <c r="D77" s="371"/>
      <c r="E77" s="372"/>
      <c r="F77" s="372"/>
      <c r="G77" s="373"/>
      <c r="H77" s="362">
        <f t="shared" ref="H77:H83" si="9">G77</f>
        <v>0</v>
      </c>
      <c r="I77" s="372"/>
      <c r="J77" s="373"/>
      <c r="K77" s="372"/>
      <c r="L77" s="363">
        <f t="shared" si="4"/>
        <v>0</v>
      </c>
      <c r="M77" s="373"/>
      <c r="N77" s="340">
        <f t="shared" si="5"/>
        <v>0</v>
      </c>
    </row>
    <row r="78" spans="1:15 16384:16384" ht="38.25" x14ac:dyDescent="0.25">
      <c r="A78" s="358" t="s">
        <v>19</v>
      </c>
      <c r="B78" s="359" t="s">
        <v>57</v>
      </c>
      <c r="C78" s="359" t="s">
        <v>57</v>
      </c>
      <c r="D78" s="359" t="s">
        <v>20</v>
      </c>
      <c r="E78" s="360" t="s">
        <v>25</v>
      </c>
      <c r="F78" s="360">
        <v>3</v>
      </c>
      <c r="G78" s="368">
        <v>165800000</v>
      </c>
      <c r="H78" s="362">
        <v>855276400</v>
      </c>
      <c r="I78" s="360">
        <v>12</v>
      </c>
      <c r="J78" s="368">
        <v>855276400</v>
      </c>
      <c r="K78" s="369">
        <f t="shared" ref="K78:K83" si="10">I78-F78</f>
        <v>9</v>
      </c>
      <c r="L78" s="363">
        <f t="shared" si="4"/>
        <v>689476400</v>
      </c>
      <c r="M78" s="368" t="s">
        <v>232</v>
      </c>
      <c r="N78" s="340">
        <f t="shared" si="5"/>
        <v>0</v>
      </c>
      <c r="O78" s="82" t="s">
        <v>202</v>
      </c>
    </row>
    <row r="79" spans="1:15 16384:16384" ht="25.5" x14ac:dyDescent="0.25">
      <c r="A79" s="358" t="s">
        <v>24</v>
      </c>
      <c r="B79" s="359" t="s">
        <v>51</v>
      </c>
      <c r="C79" s="359" t="s">
        <v>58</v>
      </c>
      <c r="D79" s="359" t="s">
        <v>20</v>
      </c>
      <c r="E79" s="360" t="s">
        <v>41</v>
      </c>
      <c r="F79" s="360">
        <v>12</v>
      </c>
      <c r="G79" s="368">
        <v>40000000</v>
      </c>
      <c r="H79" s="362">
        <f t="shared" si="9"/>
        <v>40000000</v>
      </c>
      <c r="I79" s="360">
        <v>12</v>
      </c>
      <c r="J79" s="368">
        <v>86500000</v>
      </c>
      <c r="K79" s="369">
        <f t="shared" si="10"/>
        <v>0</v>
      </c>
      <c r="L79" s="363">
        <f t="shared" si="4"/>
        <v>46500000</v>
      </c>
      <c r="M79" s="368" t="s">
        <v>239</v>
      </c>
      <c r="N79" s="340">
        <f t="shared" si="5"/>
        <v>46500000</v>
      </c>
    </row>
    <row r="80" spans="1:15 16384:16384" ht="38.25" x14ac:dyDescent="0.25">
      <c r="A80" s="239" t="s">
        <v>26</v>
      </c>
      <c r="B80" s="58" t="s">
        <v>52</v>
      </c>
      <c r="C80" s="58" t="s">
        <v>80</v>
      </c>
      <c r="D80" s="58" t="s">
        <v>20</v>
      </c>
      <c r="E80" s="59" t="s">
        <v>41</v>
      </c>
      <c r="F80" s="59">
        <v>12</v>
      </c>
      <c r="G80" s="60">
        <v>29100000</v>
      </c>
      <c r="H80" s="342">
        <f t="shared" si="9"/>
        <v>29100000</v>
      </c>
      <c r="I80" s="59">
        <v>12</v>
      </c>
      <c r="J80" s="60">
        <v>29100000</v>
      </c>
      <c r="K80" s="344">
        <f t="shared" si="10"/>
        <v>0</v>
      </c>
      <c r="L80" s="345">
        <f t="shared" si="4"/>
        <v>0</v>
      </c>
      <c r="M80" s="60"/>
      <c r="N80" s="340">
        <f t="shared" si="5"/>
        <v>0</v>
      </c>
    </row>
    <row r="81" spans="1:16" ht="25.5" x14ac:dyDescent="0.25">
      <c r="A81" s="229" t="s">
        <v>27</v>
      </c>
      <c r="B81" s="69" t="s">
        <v>81</v>
      </c>
      <c r="C81" s="69" t="s">
        <v>82</v>
      </c>
      <c r="D81" s="69" t="s">
        <v>20</v>
      </c>
      <c r="E81" s="70" t="s">
        <v>41</v>
      </c>
      <c r="F81" s="70">
        <v>12</v>
      </c>
      <c r="G81" s="71">
        <v>2500000</v>
      </c>
      <c r="H81" s="273">
        <f t="shared" si="9"/>
        <v>2500000</v>
      </c>
      <c r="I81" s="70">
        <v>12</v>
      </c>
      <c r="J81" s="71">
        <v>2500000</v>
      </c>
      <c r="K81" s="290">
        <f t="shared" si="10"/>
        <v>0</v>
      </c>
      <c r="L81" s="299">
        <f t="shared" si="4"/>
        <v>0</v>
      </c>
      <c r="M81" s="71"/>
      <c r="N81" s="340">
        <f t="shared" si="5"/>
        <v>0</v>
      </c>
    </row>
    <row r="82" spans="1:16" ht="25.5" x14ac:dyDescent="0.25">
      <c r="A82" s="233" t="s">
        <v>177</v>
      </c>
      <c r="B82" s="64" t="s">
        <v>155</v>
      </c>
      <c r="C82" s="69"/>
      <c r="D82" s="69"/>
      <c r="E82" s="70"/>
      <c r="F82" s="70"/>
      <c r="G82" s="71"/>
      <c r="H82" s="273">
        <f t="shared" si="9"/>
        <v>0</v>
      </c>
      <c r="I82" s="70"/>
      <c r="J82" s="71"/>
      <c r="K82" s="290">
        <f t="shared" si="10"/>
        <v>0</v>
      </c>
      <c r="L82" s="299">
        <f t="shared" si="4"/>
        <v>0</v>
      </c>
      <c r="M82" s="71"/>
      <c r="N82" s="340">
        <f t="shared" si="5"/>
        <v>0</v>
      </c>
    </row>
    <row r="83" spans="1:16" ht="24.75" customHeight="1" x14ac:dyDescent="0.25">
      <c r="A83" s="229">
        <v>1</v>
      </c>
      <c r="B83" s="69" t="s">
        <v>156</v>
      </c>
      <c r="C83" s="69"/>
      <c r="D83" s="69" t="s">
        <v>20</v>
      </c>
      <c r="E83" s="70" t="s">
        <v>25</v>
      </c>
      <c r="F83" s="70">
        <v>1</v>
      </c>
      <c r="G83" s="71">
        <v>0</v>
      </c>
      <c r="H83" s="273">
        <f t="shared" si="9"/>
        <v>0</v>
      </c>
      <c r="I83" s="70">
        <v>0</v>
      </c>
      <c r="J83" s="71">
        <v>0</v>
      </c>
      <c r="K83" s="290">
        <f t="shared" si="10"/>
        <v>-1</v>
      </c>
      <c r="L83" s="299">
        <f t="shared" si="4"/>
        <v>0</v>
      </c>
      <c r="M83" s="71"/>
      <c r="N83" s="340">
        <f t="shared" si="5"/>
        <v>0</v>
      </c>
    </row>
    <row r="84" spans="1:16" ht="12.75" x14ac:dyDescent="0.25">
      <c r="A84" s="237"/>
      <c r="B84" s="75"/>
      <c r="C84" s="75"/>
      <c r="D84" s="75"/>
      <c r="E84" s="76"/>
      <c r="F84" s="76"/>
      <c r="G84" s="77"/>
      <c r="H84" s="76"/>
      <c r="I84" s="76"/>
      <c r="J84" s="77"/>
      <c r="K84" s="76"/>
      <c r="L84" s="374">
        <f t="shared" si="4"/>
        <v>0</v>
      </c>
      <c r="M84" s="77"/>
      <c r="N84" s="340">
        <f t="shared" si="5"/>
        <v>0</v>
      </c>
    </row>
    <row r="85" spans="1:16" x14ac:dyDescent="0.25">
      <c r="A85" s="108"/>
      <c r="B85" s="109"/>
      <c r="C85" s="109"/>
      <c r="D85" s="109"/>
      <c r="E85" s="108"/>
      <c r="F85" s="108"/>
      <c r="G85" s="325"/>
      <c r="H85" s="108"/>
      <c r="I85" s="108"/>
      <c r="J85" s="111"/>
      <c r="K85" s="108"/>
      <c r="L85" s="111"/>
      <c r="M85" s="112"/>
      <c r="N85" s="112"/>
    </row>
    <row r="86" spans="1:16" x14ac:dyDescent="0.25">
      <c r="J86" s="389" t="s">
        <v>222</v>
      </c>
      <c r="K86" s="389"/>
      <c r="L86" s="389"/>
      <c r="M86" s="389"/>
      <c r="N86" s="263"/>
      <c r="P86" s="138"/>
    </row>
    <row r="87" spans="1:16" x14ac:dyDescent="0.25">
      <c r="P87" s="138"/>
    </row>
    <row r="88" spans="1:16" x14ac:dyDescent="0.25">
      <c r="B88" s="138" t="s">
        <v>226</v>
      </c>
      <c r="J88" s="389" t="s">
        <v>223</v>
      </c>
      <c r="K88" s="389"/>
      <c r="L88" s="389"/>
      <c r="M88" s="389"/>
      <c r="N88" s="263"/>
      <c r="O88" s="138"/>
      <c r="P88" s="138"/>
    </row>
    <row r="89" spans="1:16" ht="14.25" customHeight="1" x14ac:dyDescent="0.25">
      <c r="B89" s="210" t="s">
        <v>227</v>
      </c>
      <c r="C89" s="138"/>
      <c r="D89" s="138"/>
      <c r="G89" s="326"/>
      <c r="J89" s="389" t="s">
        <v>224</v>
      </c>
      <c r="K89" s="389"/>
      <c r="L89" s="389"/>
      <c r="M89" s="389"/>
      <c r="N89" s="263"/>
      <c r="O89" s="138"/>
      <c r="P89" s="138"/>
    </row>
    <row r="90" spans="1:16" ht="15" customHeight="1" x14ac:dyDescent="0.25">
      <c r="P90" s="138"/>
    </row>
    <row r="91" spans="1:16" ht="15" customHeight="1" x14ac:dyDescent="0.25">
      <c r="P91" s="138"/>
    </row>
    <row r="92" spans="1:16" x14ac:dyDescent="0.25">
      <c r="B92" s="141" t="s">
        <v>188</v>
      </c>
      <c r="J92" s="393" t="s">
        <v>225</v>
      </c>
      <c r="K92" s="393"/>
      <c r="L92" s="393"/>
      <c r="M92" s="393"/>
      <c r="N92" s="265"/>
      <c r="P92" s="138"/>
    </row>
    <row r="93" spans="1:16" x14ac:dyDescent="0.25">
      <c r="B93" s="138" t="s">
        <v>189</v>
      </c>
      <c r="C93" s="141"/>
      <c r="D93" s="141"/>
      <c r="E93" s="141"/>
      <c r="F93" s="211"/>
      <c r="G93" s="327"/>
      <c r="I93" s="211"/>
      <c r="J93" s="389" t="s">
        <v>184</v>
      </c>
      <c r="K93" s="389"/>
      <c r="L93" s="389"/>
      <c r="M93" s="389"/>
      <c r="N93" s="263"/>
      <c r="O93" s="141"/>
      <c r="P93" s="138"/>
    </row>
    <row r="94" spans="1:16" x14ac:dyDescent="0.25">
      <c r="B94" s="138" t="s">
        <v>190</v>
      </c>
      <c r="C94" s="138"/>
      <c r="D94" s="138"/>
      <c r="G94" s="326"/>
      <c r="J94" s="389" t="s">
        <v>185</v>
      </c>
      <c r="K94" s="389"/>
      <c r="L94" s="389"/>
      <c r="M94" s="389"/>
      <c r="N94" s="263"/>
      <c r="O94" s="138"/>
      <c r="P94" s="138"/>
    </row>
    <row r="95" spans="1:16" x14ac:dyDescent="0.25">
      <c r="C95" s="138"/>
      <c r="O95" s="138"/>
      <c r="P95" s="138"/>
    </row>
  </sheetData>
  <mergeCells count="19">
    <mergeCell ref="A1:M1"/>
    <mergeCell ref="A2:M2"/>
    <mergeCell ref="A7:A8"/>
    <mergeCell ref="J88:M88"/>
    <mergeCell ref="J89:M89"/>
    <mergeCell ref="A3:M3"/>
    <mergeCell ref="J92:M92"/>
    <mergeCell ref="J93:M93"/>
    <mergeCell ref="J94:M94"/>
    <mergeCell ref="K7:L7"/>
    <mergeCell ref="B7:B8"/>
    <mergeCell ref="C7:C8"/>
    <mergeCell ref="M7:M8"/>
    <mergeCell ref="J86:M86"/>
    <mergeCell ref="D7:D8"/>
    <mergeCell ref="E7:E8"/>
    <mergeCell ref="H7:H8"/>
    <mergeCell ref="I7:J7"/>
    <mergeCell ref="F7:G7"/>
  </mergeCells>
  <printOptions horizontalCentered="1"/>
  <pageMargins left="0.15748031496062992" right="0.15748031496062992" top="0.55118110236220474" bottom="0.19685039370078741" header="0.31496062992125984" footer="0.31496062992125984"/>
  <pageSetup paperSize="258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tabSelected="1" topLeftCell="A55" workbookViewId="0">
      <selection activeCell="F79" sqref="F79"/>
    </sheetView>
  </sheetViews>
  <sheetFormatPr defaultRowHeight="12" x14ac:dyDescent="0.25"/>
  <cols>
    <col min="1" max="1" width="3.5703125" style="20" customWidth="1"/>
    <col min="2" max="2" width="24.85546875" style="20" customWidth="1"/>
    <col min="3" max="3" width="16.7109375" style="20" customWidth="1"/>
    <col min="4" max="4" width="11.28515625" style="20" customWidth="1"/>
    <col min="5" max="5" width="8.28515625" style="20" customWidth="1"/>
    <col min="6" max="6" width="6.7109375" style="20" customWidth="1"/>
    <col min="7" max="7" width="8.28515625" style="210" customWidth="1"/>
    <col min="8" max="8" width="14.7109375" style="300" customWidth="1"/>
    <col min="9" max="9" width="7.28515625" style="210" customWidth="1"/>
    <col min="10" max="10" width="16.7109375" style="20" customWidth="1"/>
    <col min="11" max="12" width="14.7109375" style="20" customWidth="1"/>
    <col min="13" max="13" width="3.85546875" style="210" customWidth="1"/>
    <col min="14" max="14" width="11.7109375" style="20" bestFit="1" customWidth="1"/>
    <col min="15" max="15" width="50.42578125" style="20" bestFit="1" customWidth="1"/>
    <col min="16" max="16" width="33.5703125" style="20" bestFit="1" customWidth="1"/>
    <col min="17" max="16384" width="9.140625" style="20"/>
  </cols>
  <sheetData>
    <row r="1" spans="1:14" ht="15.75" x14ac:dyDescent="0.25">
      <c r="A1" s="390" t="s">
        <v>186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</row>
    <row r="2" spans="1:14" ht="15.75" x14ac:dyDescent="0.25">
      <c r="A2" s="390" t="s">
        <v>1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</row>
    <row r="3" spans="1:14" x14ac:dyDescent="0.25">
      <c r="A3" s="21"/>
      <c r="K3" s="23"/>
    </row>
    <row r="4" spans="1:14" ht="12.75" x14ac:dyDescent="0.25">
      <c r="A4" s="391" t="s">
        <v>178</v>
      </c>
      <c r="B4" s="391"/>
      <c r="C4" s="24" t="s">
        <v>179</v>
      </c>
    </row>
    <row r="5" spans="1:14" ht="12.75" thickBot="1" x14ac:dyDescent="0.3">
      <c r="A5" s="25"/>
    </row>
    <row r="6" spans="1:14" s="26" customFormat="1" ht="13.5" thickBot="1" x14ac:dyDescent="0.3">
      <c r="A6" s="392" t="s">
        <v>3</v>
      </c>
      <c r="B6" s="392" t="s">
        <v>4</v>
      </c>
      <c r="C6" s="392" t="s">
        <v>5</v>
      </c>
      <c r="D6" s="392" t="s">
        <v>147</v>
      </c>
      <c r="E6" s="392"/>
      <c r="F6" s="392"/>
      <c r="G6" s="392"/>
      <c r="H6" s="392"/>
      <c r="I6" s="392" t="s">
        <v>7</v>
      </c>
      <c r="J6" s="392" t="s">
        <v>148</v>
      </c>
      <c r="K6" s="392" t="s">
        <v>149</v>
      </c>
      <c r="L6" s="392"/>
      <c r="M6" s="392"/>
      <c r="N6" s="392" t="s">
        <v>150</v>
      </c>
    </row>
    <row r="7" spans="1:14" s="26" customFormat="1" ht="51.75" thickBot="1" x14ac:dyDescent="0.3">
      <c r="A7" s="392"/>
      <c r="B7" s="392"/>
      <c r="C7" s="392"/>
      <c r="D7" s="212" t="s">
        <v>11</v>
      </c>
      <c r="E7" s="212" t="s">
        <v>12</v>
      </c>
      <c r="F7" s="212" t="s">
        <v>13</v>
      </c>
      <c r="G7" s="212" t="s">
        <v>14</v>
      </c>
      <c r="H7" s="301" t="s">
        <v>15</v>
      </c>
      <c r="I7" s="392"/>
      <c r="J7" s="392"/>
      <c r="K7" s="212" t="s">
        <v>16</v>
      </c>
      <c r="L7" s="212" t="s">
        <v>17</v>
      </c>
      <c r="M7" s="212" t="s">
        <v>18</v>
      </c>
      <c r="N7" s="392"/>
    </row>
    <row r="8" spans="1:14" ht="13.5" thickBot="1" x14ac:dyDescent="0.3">
      <c r="A8" s="28">
        <v>1</v>
      </c>
      <c r="B8" s="28">
        <v>2</v>
      </c>
      <c r="C8" s="28">
        <v>3</v>
      </c>
      <c r="D8" s="28">
        <v>4</v>
      </c>
      <c r="E8" s="28">
        <v>5</v>
      </c>
      <c r="F8" s="28">
        <v>6</v>
      </c>
      <c r="G8" s="28">
        <v>7</v>
      </c>
      <c r="H8" s="302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9">
        <v>14</v>
      </c>
    </row>
    <row r="9" spans="1:14" ht="12.75" x14ac:dyDescent="0.25">
      <c r="A9" s="120"/>
      <c r="B9" s="30"/>
      <c r="C9" s="30"/>
      <c r="D9" s="30"/>
      <c r="E9" s="30"/>
      <c r="F9" s="30"/>
      <c r="G9" s="30"/>
      <c r="H9" s="303"/>
      <c r="I9" s="30"/>
      <c r="J9" s="30"/>
      <c r="K9" s="30"/>
      <c r="L9" s="30"/>
      <c r="M9" s="30"/>
      <c r="N9" s="31"/>
    </row>
    <row r="10" spans="1:14" s="37" customFormat="1" ht="12.75" x14ac:dyDescent="0.25">
      <c r="A10" s="121" t="s">
        <v>144</v>
      </c>
      <c r="B10" s="32"/>
      <c r="C10" s="33"/>
      <c r="D10" s="33"/>
      <c r="E10" s="33"/>
      <c r="F10" s="33"/>
      <c r="G10" s="33"/>
      <c r="H10" s="304">
        <f>SUM(H11:H12)</f>
        <v>11776102684</v>
      </c>
      <c r="I10" s="35"/>
      <c r="J10" s="34">
        <f>SUM(J11:J12)</f>
        <v>9470477584</v>
      </c>
      <c r="K10" s="34">
        <f t="shared" ref="K10:L10" si="0">SUM(K11:K12)</f>
        <v>8001333000</v>
      </c>
      <c r="L10" s="34">
        <f t="shared" si="0"/>
        <v>6198120720</v>
      </c>
      <c r="M10" s="33"/>
      <c r="N10" s="36"/>
    </row>
    <row r="11" spans="1:14" ht="25.5" x14ac:dyDescent="0.25">
      <c r="A11" s="122" t="s">
        <v>33</v>
      </c>
      <c r="B11" s="38" t="s">
        <v>145</v>
      </c>
      <c r="C11" s="39"/>
      <c r="D11" s="39"/>
      <c r="E11" s="39"/>
      <c r="F11" s="39"/>
      <c r="G11" s="39"/>
      <c r="H11" s="305">
        <f>H15</f>
        <v>3457648184</v>
      </c>
      <c r="I11" s="40"/>
      <c r="J11" s="40">
        <f t="shared" ref="J11:L11" si="1">J15</f>
        <v>3457648184</v>
      </c>
      <c r="K11" s="40">
        <f t="shared" si="1"/>
        <v>3386341700</v>
      </c>
      <c r="L11" s="40">
        <f t="shared" si="1"/>
        <v>2889693938</v>
      </c>
      <c r="M11" s="39"/>
      <c r="N11" s="41"/>
    </row>
    <row r="12" spans="1:14" ht="12.75" x14ac:dyDescent="0.25">
      <c r="A12" s="122" t="s">
        <v>35</v>
      </c>
      <c r="B12" s="38" t="s">
        <v>146</v>
      </c>
      <c r="C12" s="39"/>
      <c r="D12" s="39"/>
      <c r="E12" s="39"/>
      <c r="F12" s="39"/>
      <c r="G12" s="39"/>
      <c r="H12" s="305">
        <f>H20</f>
        <v>8318454500</v>
      </c>
      <c r="I12" s="40"/>
      <c r="J12" s="40">
        <f t="shared" ref="J12:L12" si="2">J20</f>
        <v>6012829400</v>
      </c>
      <c r="K12" s="40">
        <f t="shared" si="2"/>
        <v>4614991300</v>
      </c>
      <c r="L12" s="40">
        <f t="shared" si="2"/>
        <v>3308426782</v>
      </c>
      <c r="M12" s="39"/>
      <c r="N12" s="41"/>
    </row>
    <row r="13" spans="1:14" ht="12.75" x14ac:dyDescent="0.25">
      <c r="A13" s="122"/>
      <c r="B13" s="38"/>
      <c r="C13" s="39"/>
      <c r="D13" s="39"/>
      <c r="E13" s="39"/>
      <c r="F13" s="39"/>
      <c r="G13" s="39"/>
      <c r="H13" s="305"/>
      <c r="I13" s="42"/>
      <c r="J13" s="40"/>
      <c r="K13" s="40"/>
      <c r="L13" s="40"/>
      <c r="M13" s="39"/>
      <c r="N13" s="41"/>
    </row>
    <row r="14" spans="1:14" s="37" customFormat="1" ht="12.75" x14ac:dyDescent="0.25">
      <c r="A14" s="123" t="s">
        <v>143</v>
      </c>
      <c r="B14" s="43"/>
      <c r="C14" s="43"/>
      <c r="D14" s="43"/>
      <c r="E14" s="44"/>
      <c r="F14" s="43"/>
      <c r="G14" s="43"/>
      <c r="H14" s="306">
        <f>H15+H20</f>
        <v>11776102684</v>
      </c>
      <c r="I14" s="45"/>
      <c r="J14" s="45">
        <f t="shared" ref="J14:L14" si="3">J15+J20</f>
        <v>9470477584</v>
      </c>
      <c r="K14" s="45">
        <f t="shared" si="3"/>
        <v>8001333000</v>
      </c>
      <c r="L14" s="45">
        <f t="shared" si="3"/>
        <v>6198120720</v>
      </c>
      <c r="M14" s="43"/>
      <c r="N14" s="46"/>
    </row>
    <row r="15" spans="1:14" ht="12.75" x14ac:dyDescent="0.25">
      <c r="A15" s="124" t="s">
        <v>145</v>
      </c>
      <c r="B15" s="47"/>
      <c r="C15" s="47"/>
      <c r="D15" s="47"/>
      <c r="E15" s="48"/>
      <c r="F15" s="47"/>
      <c r="G15" s="47"/>
      <c r="H15" s="307">
        <f>SUM(H17:H18)</f>
        <v>3457648184</v>
      </c>
      <c r="I15" s="50"/>
      <c r="J15" s="50">
        <f t="shared" ref="J15:L15" si="4">SUM(J17:J18)</f>
        <v>3457648184</v>
      </c>
      <c r="K15" s="50">
        <f t="shared" si="4"/>
        <v>3386341700</v>
      </c>
      <c r="L15" s="50">
        <f t="shared" si="4"/>
        <v>2889693938</v>
      </c>
      <c r="M15" s="47"/>
      <c r="N15" s="51"/>
    </row>
    <row r="16" spans="1:14" ht="12.75" x14ac:dyDescent="0.25">
      <c r="A16" s="125" t="s">
        <v>33</v>
      </c>
      <c r="B16" s="47" t="s">
        <v>152</v>
      </c>
      <c r="C16" s="47"/>
      <c r="D16" s="47"/>
      <c r="E16" s="48"/>
      <c r="F16" s="47"/>
      <c r="G16" s="47"/>
      <c r="H16" s="307"/>
      <c r="I16" s="50"/>
      <c r="J16" s="50"/>
      <c r="K16" s="50"/>
      <c r="L16" s="50"/>
      <c r="M16" s="47"/>
      <c r="N16" s="51"/>
    </row>
    <row r="17" spans="1:14" ht="12.75" x14ac:dyDescent="0.25">
      <c r="A17" s="126" t="s">
        <v>19</v>
      </c>
      <c r="B17" s="52" t="s">
        <v>153</v>
      </c>
      <c r="C17" s="52"/>
      <c r="D17" s="52"/>
      <c r="E17" s="53"/>
      <c r="F17" s="52"/>
      <c r="G17" s="52"/>
      <c r="H17" s="308">
        <v>2485648184</v>
      </c>
      <c r="I17" s="55"/>
      <c r="J17" s="55">
        <v>2485648184</v>
      </c>
      <c r="K17" s="55">
        <v>2803141700</v>
      </c>
      <c r="L17" s="55">
        <v>2381443938</v>
      </c>
      <c r="M17" s="52"/>
      <c r="N17" s="56"/>
    </row>
    <row r="18" spans="1:14" ht="12.75" x14ac:dyDescent="0.25">
      <c r="A18" s="126" t="s">
        <v>24</v>
      </c>
      <c r="B18" s="52" t="s">
        <v>154</v>
      </c>
      <c r="C18" s="52"/>
      <c r="D18" s="52"/>
      <c r="E18" s="53"/>
      <c r="F18" s="52"/>
      <c r="G18" s="52"/>
      <c r="H18" s="308">
        <v>972000000</v>
      </c>
      <c r="I18" s="55"/>
      <c r="J18" s="55">
        <v>972000000</v>
      </c>
      <c r="K18" s="55">
        <v>583200000</v>
      </c>
      <c r="L18" s="55">
        <v>508250000</v>
      </c>
      <c r="M18" s="52"/>
      <c r="N18" s="56"/>
    </row>
    <row r="19" spans="1:14" ht="12.75" x14ac:dyDescent="0.25">
      <c r="A19" s="126"/>
      <c r="B19" s="52"/>
      <c r="C19" s="52"/>
      <c r="D19" s="52"/>
      <c r="E19" s="53"/>
      <c r="F19" s="52"/>
      <c r="G19" s="52"/>
      <c r="H19" s="308"/>
      <c r="I19" s="55"/>
      <c r="J19" s="55"/>
      <c r="K19" s="55"/>
      <c r="L19" s="55"/>
      <c r="M19" s="52"/>
      <c r="N19" s="56"/>
    </row>
    <row r="20" spans="1:14" ht="12.75" x14ac:dyDescent="0.25">
      <c r="A20" s="57" t="s">
        <v>38</v>
      </c>
      <c r="B20" s="58"/>
      <c r="C20" s="58"/>
      <c r="D20" s="58"/>
      <c r="E20" s="58"/>
      <c r="F20" s="58"/>
      <c r="G20" s="59"/>
      <c r="H20" s="309">
        <f>SUM(H23:H79)</f>
        <v>8318454500</v>
      </c>
      <c r="I20" s="61"/>
      <c r="J20" s="61">
        <f>SUM(J23:J79)</f>
        <v>6012829400</v>
      </c>
      <c r="K20" s="61">
        <f t="shared" ref="K20:L20" si="5">SUM(K23:K77)</f>
        <v>4614991300</v>
      </c>
      <c r="L20" s="61">
        <f t="shared" si="5"/>
        <v>3308426782</v>
      </c>
      <c r="M20" s="59"/>
      <c r="N20" s="62"/>
    </row>
    <row r="21" spans="1:14" ht="25.5" x14ac:dyDescent="0.25">
      <c r="A21" s="63" t="s">
        <v>19</v>
      </c>
      <c r="B21" s="64" t="s">
        <v>39</v>
      </c>
      <c r="C21" s="64"/>
      <c r="D21" s="64"/>
      <c r="E21" s="64"/>
      <c r="F21" s="64"/>
      <c r="G21" s="65"/>
      <c r="H21" s="310"/>
      <c r="I21" s="65"/>
      <c r="J21" s="209"/>
      <c r="K21" s="64"/>
      <c r="L21" s="64"/>
      <c r="M21" s="65"/>
      <c r="N21" s="67"/>
    </row>
    <row r="22" spans="1:14" ht="25.5" x14ac:dyDescent="0.25">
      <c r="A22" s="63" t="s">
        <v>33</v>
      </c>
      <c r="B22" s="64" t="s">
        <v>40</v>
      </c>
      <c r="C22" s="64"/>
      <c r="D22" s="64"/>
      <c r="E22" s="64"/>
      <c r="F22" s="64"/>
      <c r="G22" s="65"/>
      <c r="H22" s="310"/>
      <c r="I22" s="65"/>
      <c r="J22" s="64"/>
      <c r="K22" s="64"/>
      <c r="L22" s="64"/>
      <c r="M22" s="65"/>
      <c r="N22" s="67"/>
    </row>
    <row r="23" spans="1:14" ht="63.75" x14ac:dyDescent="0.25">
      <c r="A23" s="68" t="s">
        <v>19</v>
      </c>
      <c r="B23" s="69" t="s">
        <v>62</v>
      </c>
      <c r="C23" s="69" t="s">
        <v>63</v>
      </c>
      <c r="D23" s="69" t="s">
        <v>20</v>
      </c>
      <c r="E23" s="69" t="s">
        <v>21</v>
      </c>
      <c r="F23" s="70">
        <v>5</v>
      </c>
      <c r="G23" s="70" t="s">
        <v>37</v>
      </c>
      <c r="H23" s="311">
        <v>5000000</v>
      </c>
      <c r="I23" s="70" t="s">
        <v>23</v>
      </c>
      <c r="J23" s="71">
        <v>1500000</v>
      </c>
      <c r="K23" s="72">
        <v>1500000</v>
      </c>
      <c r="L23" s="72">
        <v>714800</v>
      </c>
      <c r="M23" s="70"/>
      <c r="N23" s="73"/>
    </row>
    <row r="24" spans="1:14" ht="76.5" x14ac:dyDescent="0.25">
      <c r="A24" s="63" t="s">
        <v>24</v>
      </c>
      <c r="B24" s="64" t="s">
        <v>34</v>
      </c>
      <c r="C24" s="64"/>
      <c r="D24" s="64"/>
      <c r="E24" s="64"/>
      <c r="F24" s="64"/>
      <c r="G24" s="65"/>
      <c r="H24" s="310"/>
      <c r="I24" s="65"/>
      <c r="J24" s="66"/>
      <c r="K24" s="64"/>
      <c r="L24" s="64"/>
      <c r="M24" s="65"/>
      <c r="N24" s="67"/>
    </row>
    <row r="25" spans="1:14" ht="25.5" x14ac:dyDescent="0.25">
      <c r="A25" s="63" t="s">
        <v>33</v>
      </c>
      <c r="B25" s="64" t="s">
        <v>44</v>
      </c>
      <c r="C25" s="64"/>
      <c r="D25" s="64"/>
      <c r="E25" s="64"/>
      <c r="F25" s="64"/>
      <c r="G25" s="65"/>
      <c r="H25" s="310"/>
      <c r="I25" s="65"/>
      <c r="J25" s="66"/>
      <c r="K25" s="64"/>
      <c r="L25" s="64"/>
      <c r="M25" s="65"/>
      <c r="N25" s="67"/>
    </row>
    <row r="26" spans="1:14" ht="38.25" x14ac:dyDescent="0.25">
      <c r="A26" s="319">
        <v>1</v>
      </c>
      <c r="B26" s="320" t="s">
        <v>228</v>
      </c>
      <c r="C26" s="320" t="s">
        <v>229</v>
      </c>
      <c r="D26" s="320" t="s">
        <v>20</v>
      </c>
      <c r="E26" s="320"/>
      <c r="F26" s="320">
        <v>12</v>
      </c>
      <c r="G26" s="321" t="s">
        <v>41</v>
      </c>
      <c r="H26" s="312">
        <v>1500000</v>
      </c>
      <c r="I26" s="321" t="s">
        <v>23</v>
      </c>
      <c r="J26" s="77">
        <v>1500000</v>
      </c>
      <c r="K26" s="78">
        <v>1500000</v>
      </c>
      <c r="L26" s="78">
        <v>986968</v>
      </c>
      <c r="M26" s="321"/>
      <c r="N26" s="322"/>
    </row>
    <row r="27" spans="1:14" ht="51" x14ac:dyDescent="0.25">
      <c r="A27" s="74">
        <v>2</v>
      </c>
      <c r="B27" s="75" t="s">
        <v>64</v>
      </c>
      <c r="C27" s="75" t="s">
        <v>65</v>
      </c>
      <c r="D27" s="75" t="s">
        <v>20</v>
      </c>
      <c r="E27" s="75" t="s">
        <v>21</v>
      </c>
      <c r="F27" s="76">
        <v>12</v>
      </c>
      <c r="G27" s="76" t="s">
        <v>41</v>
      </c>
      <c r="H27" s="312">
        <v>128820000</v>
      </c>
      <c r="I27" s="76" t="s">
        <v>23</v>
      </c>
      <c r="J27" s="77">
        <v>128820000</v>
      </c>
      <c r="K27" s="78">
        <v>39600000</v>
      </c>
      <c r="L27" s="78">
        <v>25853240</v>
      </c>
      <c r="M27" s="76"/>
      <c r="N27" s="79"/>
    </row>
    <row r="28" spans="1:14" ht="63.75" x14ac:dyDescent="0.25">
      <c r="A28" s="80">
        <v>3</v>
      </c>
      <c r="B28" s="58" t="s">
        <v>59</v>
      </c>
      <c r="C28" s="58" t="s">
        <v>66</v>
      </c>
      <c r="D28" s="58" t="s">
        <v>20</v>
      </c>
      <c r="E28" s="58" t="s">
        <v>21</v>
      </c>
      <c r="F28" s="59">
        <v>12</v>
      </c>
      <c r="G28" s="59" t="s">
        <v>41</v>
      </c>
      <c r="H28" s="309">
        <v>72000000</v>
      </c>
      <c r="I28" s="59" t="s">
        <v>23</v>
      </c>
      <c r="J28" s="60">
        <v>72000000</v>
      </c>
      <c r="K28" s="61">
        <v>76217000</v>
      </c>
      <c r="L28" s="61">
        <v>49669629</v>
      </c>
      <c r="M28" s="59"/>
      <c r="N28" s="81"/>
    </row>
    <row r="29" spans="1:14" ht="25.5" x14ac:dyDescent="0.25">
      <c r="A29" s="319">
        <v>4</v>
      </c>
      <c r="B29" s="69" t="s">
        <v>45</v>
      </c>
      <c r="C29" s="69" t="s">
        <v>194</v>
      </c>
      <c r="D29" s="69" t="s">
        <v>20</v>
      </c>
      <c r="E29" s="69" t="s">
        <v>21</v>
      </c>
      <c r="F29" s="70">
        <v>12</v>
      </c>
      <c r="G29" s="70" t="s">
        <v>41</v>
      </c>
      <c r="H29" s="311">
        <v>95000000</v>
      </c>
      <c r="I29" s="70" t="s">
        <v>23</v>
      </c>
      <c r="J29" s="71">
        <v>95000000</v>
      </c>
      <c r="K29" s="72">
        <v>25000000</v>
      </c>
      <c r="L29" s="72">
        <v>24799100</v>
      </c>
      <c r="M29" s="70"/>
      <c r="N29" s="73"/>
    </row>
    <row r="30" spans="1:14" ht="25.5" x14ac:dyDescent="0.25">
      <c r="A30" s="74">
        <v>5</v>
      </c>
      <c r="B30" s="69" t="s">
        <v>46</v>
      </c>
      <c r="C30" s="69" t="s">
        <v>56</v>
      </c>
      <c r="D30" s="69" t="s">
        <v>20</v>
      </c>
      <c r="E30" s="69" t="s">
        <v>21</v>
      </c>
      <c r="F30" s="70">
        <v>12</v>
      </c>
      <c r="G30" s="70" t="s">
        <v>41</v>
      </c>
      <c r="H30" s="311">
        <v>17000000</v>
      </c>
      <c r="I30" s="70" t="s">
        <v>23</v>
      </c>
      <c r="J30" s="71">
        <v>17000000</v>
      </c>
      <c r="K30" s="72">
        <v>17000000</v>
      </c>
      <c r="L30" s="72">
        <v>16454500</v>
      </c>
      <c r="M30" s="70"/>
      <c r="N30" s="73"/>
    </row>
    <row r="31" spans="1:14" ht="38.25" x14ac:dyDescent="0.25">
      <c r="A31" s="80">
        <v>6</v>
      </c>
      <c r="B31" s="69" t="s">
        <v>47</v>
      </c>
      <c r="C31" s="69" t="s">
        <v>68</v>
      </c>
      <c r="D31" s="69" t="s">
        <v>20</v>
      </c>
      <c r="E31" s="69" t="s">
        <v>21</v>
      </c>
      <c r="F31" s="70">
        <v>12</v>
      </c>
      <c r="G31" s="70" t="s">
        <v>41</v>
      </c>
      <c r="H31" s="311">
        <v>25000000</v>
      </c>
      <c r="I31" s="70" t="s">
        <v>23</v>
      </c>
      <c r="J31" s="71">
        <v>25000000</v>
      </c>
      <c r="K31" s="72">
        <v>25000000</v>
      </c>
      <c r="L31" s="72">
        <v>14566350</v>
      </c>
      <c r="M31" s="70"/>
      <c r="N31" s="73"/>
    </row>
    <row r="32" spans="1:14" ht="63.75" x14ac:dyDescent="0.25">
      <c r="A32" s="319">
        <v>7</v>
      </c>
      <c r="B32" s="69" t="s">
        <v>60</v>
      </c>
      <c r="C32" s="69" t="s">
        <v>69</v>
      </c>
      <c r="D32" s="69" t="s">
        <v>20</v>
      </c>
      <c r="E32" s="69" t="s">
        <v>21</v>
      </c>
      <c r="F32" s="70">
        <v>12</v>
      </c>
      <c r="G32" s="70" t="s">
        <v>41</v>
      </c>
      <c r="H32" s="311">
        <v>7000000</v>
      </c>
      <c r="I32" s="70" t="s">
        <v>23</v>
      </c>
      <c r="J32" s="71">
        <v>7000000</v>
      </c>
      <c r="K32" s="72">
        <v>2500000</v>
      </c>
      <c r="L32" s="72">
        <v>2494000</v>
      </c>
      <c r="M32" s="70"/>
      <c r="N32" s="73"/>
    </row>
    <row r="33" spans="1:16" ht="51" x14ac:dyDescent="0.25">
      <c r="A33" s="74">
        <v>8</v>
      </c>
      <c r="B33" s="69" t="s">
        <v>70</v>
      </c>
      <c r="C33" s="69" t="s">
        <v>71</v>
      </c>
      <c r="D33" s="69" t="s">
        <v>20</v>
      </c>
      <c r="E33" s="69" t="s">
        <v>21</v>
      </c>
      <c r="F33" s="70">
        <v>12</v>
      </c>
      <c r="G33" s="70" t="s">
        <v>41</v>
      </c>
      <c r="H33" s="311">
        <v>3000000</v>
      </c>
      <c r="I33" s="70" t="s">
        <v>23</v>
      </c>
      <c r="J33" s="71">
        <v>3000000</v>
      </c>
      <c r="K33" s="72">
        <v>3000000</v>
      </c>
      <c r="L33" s="72">
        <v>2925000</v>
      </c>
      <c r="M33" s="70"/>
      <c r="N33" s="73"/>
    </row>
    <row r="34" spans="1:16" ht="51" x14ac:dyDescent="0.25">
      <c r="A34" s="80">
        <v>9</v>
      </c>
      <c r="B34" s="69" t="s">
        <v>72</v>
      </c>
      <c r="C34" s="69" t="s">
        <v>73</v>
      </c>
      <c r="D34" s="69" t="s">
        <v>20</v>
      </c>
      <c r="E34" s="69" t="s">
        <v>21</v>
      </c>
      <c r="F34" s="70">
        <v>12</v>
      </c>
      <c r="G34" s="70" t="s">
        <v>41</v>
      </c>
      <c r="H34" s="311">
        <v>30000000</v>
      </c>
      <c r="I34" s="70" t="s">
        <v>23</v>
      </c>
      <c r="J34" s="71">
        <v>30000000</v>
      </c>
      <c r="K34" s="72">
        <v>24996000</v>
      </c>
      <c r="L34" s="72">
        <v>21703800</v>
      </c>
      <c r="M34" s="70"/>
      <c r="N34" s="73"/>
    </row>
    <row r="35" spans="1:16" ht="63.75" x14ac:dyDescent="0.25">
      <c r="A35" s="319">
        <v>10</v>
      </c>
      <c r="B35" s="69" t="s">
        <v>74</v>
      </c>
      <c r="C35" s="69" t="s">
        <v>75</v>
      </c>
      <c r="D35" s="69" t="s">
        <v>20</v>
      </c>
      <c r="E35" s="69" t="s">
        <v>21</v>
      </c>
      <c r="F35" s="70">
        <v>12</v>
      </c>
      <c r="G35" s="70" t="s">
        <v>41</v>
      </c>
      <c r="H35" s="311">
        <v>100000000</v>
      </c>
      <c r="I35" s="70" t="s">
        <v>23</v>
      </c>
      <c r="J35" s="71">
        <v>80000000</v>
      </c>
      <c r="K35" s="72">
        <v>162140000</v>
      </c>
      <c r="L35" s="72">
        <v>150220275</v>
      </c>
      <c r="M35" s="70"/>
      <c r="N35" s="73"/>
    </row>
    <row r="36" spans="1:16" ht="63.75" x14ac:dyDescent="0.25">
      <c r="A36" s="74">
        <v>11</v>
      </c>
      <c r="B36" s="69" t="s">
        <v>76</v>
      </c>
      <c r="C36" s="69" t="s">
        <v>77</v>
      </c>
      <c r="D36" s="69" t="s">
        <v>20</v>
      </c>
      <c r="E36" s="69" t="s">
        <v>21</v>
      </c>
      <c r="F36" s="70">
        <v>12</v>
      </c>
      <c r="G36" s="70" t="s">
        <v>41</v>
      </c>
      <c r="H36" s="311">
        <v>10000000</v>
      </c>
      <c r="I36" s="70" t="s">
        <v>23</v>
      </c>
      <c r="J36" s="71">
        <v>10000000</v>
      </c>
      <c r="K36" s="72">
        <v>6500000</v>
      </c>
      <c r="L36" s="72">
        <v>6495000</v>
      </c>
      <c r="M36" s="70"/>
      <c r="N36" s="73"/>
    </row>
    <row r="37" spans="1:16" ht="63.75" x14ac:dyDescent="0.25">
      <c r="A37" s="80">
        <v>12</v>
      </c>
      <c r="B37" s="75" t="s">
        <v>78</v>
      </c>
      <c r="C37" s="75" t="s">
        <v>195</v>
      </c>
      <c r="D37" s="75" t="s">
        <v>20</v>
      </c>
      <c r="E37" s="75" t="s">
        <v>21</v>
      </c>
      <c r="F37" s="76">
        <v>12</v>
      </c>
      <c r="G37" s="76" t="s">
        <v>41</v>
      </c>
      <c r="H37" s="312">
        <v>168200000</v>
      </c>
      <c r="I37" s="76" t="s">
        <v>23</v>
      </c>
      <c r="J37" s="77">
        <v>168200000</v>
      </c>
      <c r="K37" s="78">
        <v>15000000</v>
      </c>
      <c r="L37" s="78">
        <v>13963500</v>
      </c>
      <c r="M37" s="76"/>
      <c r="N37" s="79"/>
    </row>
    <row r="38" spans="1:16" ht="38.25" x14ac:dyDescent="0.25">
      <c r="A38" s="83" t="s">
        <v>35</v>
      </c>
      <c r="B38" s="84" t="s">
        <v>50</v>
      </c>
      <c r="C38" s="84"/>
      <c r="D38" s="84"/>
      <c r="E38" s="84"/>
      <c r="F38" s="84"/>
      <c r="G38" s="90"/>
      <c r="H38" s="313"/>
      <c r="I38" s="90"/>
      <c r="J38" s="91"/>
      <c r="K38" s="84"/>
      <c r="L38" s="84"/>
      <c r="M38" s="90"/>
      <c r="N38" s="92"/>
    </row>
    <row r="39" spans="1:16" ht="38.25" x14ac:dyDescent="0.25">
      <c r="A39" s="68" t="s">
        <v>19</v>
      </c>
      <c r="B39" s="69" t="s">
        <v>57</v>
      </c>
      <c r="C39" s="69" t="s">
        <v>57</v>
      </c>
      <c r="D39" s="69" t="s">
        <v>20</v>
      </c>
      <c r="E39" s="69" t="s">
        <v>21</v>
      </c>
      <c r="F39" s="70">
        <v>3</v>
      </c>
      <c r="G39" s="70" t="s">
        <v>25</v>
      </c>
      <c r="H39" s="311">
        <v>165800000</v>
      </c>
      <c r="I39" s="70" t="s">
        <v>23</v>
      </c>
      <c r="J39" s="71">
        <v>855276400</v>
      </c>
      <c r="K39" s="72">
        <v>158250000</v>
      </c>
      <c r="L39" s="72">
        <v>156147500</v>
      </c>
      <c r="M39" s="70"/>
      <c r="N39" s="73"/>
      <c r="O39" s="82" t="s">
        <v>202</v>
      </c>
    </row>
    <row r="40" spans="1:16" ht="25.5" x14ac:dyDescent="0.25">
      <c r="A40" s="68" t="s">
        <v>24</v>
      </c>
      <c r="B40" s="69" t="s">
        <v>51</v>
      </c>
      <c r="C40" s="69" t="s">
        <v>58</v>
      </c>
      <c r="D40" s="69" t="s">
        <v>20</v>
      </c>
      <c r="E40" s="69" t="s">
        <v>21</v>
      </c>
      <c r="F40" s="70">
        <v>12</v>
      </c>
      <c r="G40" s="70" t="s">
        <v>41</v>
      </c>
      <c r="H40" s="311">
        <v>40000000</v>
      </c>
      <c r="I40" s="70" t="s">
        <v>23</v>
      </c>
      <c r="J40" s="71">
        <v>40000000</v>
      </c>
      <c r="K40" s="72">
        <v>20000000</v>
      </c>
      <c r="L40" s="72">
        <v>13370250</v>
      </c>
      <c r="M40" s="70"/>
      <c r="N40" s="73"/>
    </row>
    <row r="41" spans="1:16" ht="38.25" x14ac:dyDescent="0.25">
      <c r="A41" s="68" t="s">
        <v>26</v>
      </c>
      <c r="B41" s="69" t="s">
        <v>52</v>
      </c>
      <c r="C41" s="69" t="s">
        <v>80</v>
      </c>
      <c r="D41" s="69" t="s">
        <v>20</v>
      </c>
      <c r="E41" s="69" t="s">
        <v>21</v>
      </c>
      <c r="F41" s="70">
        <v>12</v>
      </c>
      <c r="G41" s="70" t="s">
        <v>41</v>
      </c>
      <c r="H41" s="311">
        <v>29100000</v>
      </c>
      <c r="I41" s="70" t="s">
        <v>23</v>
      </c>
      <c r="J41" s="71">
        <v>29100000</v>
      </c>
      <c r="K41" s="72">
        <v>25000000</v>
      </c>
      <c r="L41" s="72">
        <v>17742500</v>
      </c>
      <c r="M41" s="70"/>
      <c r="N41" s="73"/>
    </row>
    <row r="42" spans="1:16" ht="25.5" x14ac:dyDescent="0.25">
      <c r="A42" s="68" t="s">
        <v>27</v>
      </c>
      <c r="B42" s="69" t="s">
        <v>81</v>
      </c>
      <c r="C42" s="69" t="s">
        <v>82</v>
      </c>
      <c r="D42" s="69" t="s">
        <v>20</v>
      </c>
      <c r="E42" s="69" t="s">
        <v>21</v>
      </c>
      <c r="F42" s="70">
        <v>12</v>
      </c>
      <c r="G42" s="70" t="s">
        <v>41</v>
      </c>
      <c r="H42" s="311">
        <v>2500000</v>
      </c>
      <c r="I42" s="70" t="s">
        <v>23</v>
      </c>
      <c r="J42" s="71">
        <v>2500000</v>
      </c>
      <c r="K42" s="72">
        <v>2500000</v>
      </c>
      <c r="L42" s="72">
        <v>0</v>
      </c>
      <c r="M42" s="70"/>
      <c r="N42" s="73"/>
    </row>
    <row r="43" spans="1:16" ht="15" customHeight="1" x14ac:dyDescent="0.25">
      <c r="A43" s="63" t="s">
        <v>177</v>
      </c>
      <c r="B43" s="64" t="s">
        <v>155</v>
      </c>
      <c r="C43" s="69"/>
      <c r="D43" s="69"/>
      <c r="E43" s="69"/>
      <c r="F43" s="70"/>
      <c r="G43" s="70"/>
      <c r="H43" s="311"/>
      <c r="I43" s="70"/>
      <c r="J43" s="71"/>
      <c r="K43" s="72"/>
      <c r="L43" s="72"/>
      <c r="M43" s="70"/>
      <c r="N43" s="73"/>
    </row>
    <row r="44" spans="1:16" ht="25.5" x14ac:dyDescent="0.25">
      <c r="A44" s="68">
        <v>1</v>
      </c>
      <c r="B44" s="69" t="s">
        <v>156</v>
      </c>
      <c r="C44" s="69"/>
      <c r="D44" s="69" t="s">
        <v>20</v>
      </c>
      <c r="E44" s="69"/>
      <c r="F44" s="70">
        <v>1</v>
      </c>
      <c r="G44" s="70" t="s">
        <v>25</v>
      </c>
      <c r="H44" s="311">
        <v>9500000</v>
      </c>
      <c r="I44" s="70" t="s">
        <v>23</v>
      </c>
      <c r="J44" s="71">
        <v>0</v>
      </c>
      <c r="K44" s="72">
        <v>11250000</v>
      </c>
      <c r="L44" s="72">
        <v>10147500</v>
      </c>
      <c r="M44" s="70"/>
      <c r="N44" s="129" t="s">
        <v>196</v>
      </c>
    </row>
    <row r="45" spans="1:16" ht="12.75" x14ac:dyDescent="0.25">
      <c r="A45" s="68"/>
      <c r="B45" s="69"/>
      <c r="C45" s="69"/>
      <c r="D45" s="69"/>
      <c r="E45" s="69"/>
      <c r="F45" s="70"/>
      <c r="G45" s="70"/>
      <c r="H45" s="311"/>
      <c r="I45" s="70"/>
      <c r="J45" s="71"/>
      <c r="K45" s="72"/>
      <c r="L45" s="72"/>
      <c r="M45" s="70"/>
      <c r="N45" s="73"/>
    </row>
    <row r="46" spans="1:16" ht="38.25" x14ac:dyDescent="0.25">
      <c r="A46" s="63" t="s">
        <v>53</v>
      </c>
      <c r="B46" s="64" t="s">
        <v>83</v>
      </c>
      <c r="C46" s="64"/>
      <c r="D46" s="64"/>
      <c r="E46" s="64"/>
      <c r="F46" s="64"/>
      <c r="G46" s="65"/>
      <c r="H46" s="310"/>
      <c r="I46" s="65"/>
      <c r="J46" s="66"/>
      <c r="K46" s="64"/>
      <c r="L46" s="64"/>
      <c r="M46" s="65"/>
      <c r="N46" s="67"/>
    </row>
    <row r="47" spans="1:16" ht="38.25" x14ac:dyDescent="0.25">
      <c r="A47" s="68">
        <v>1</v>
      </c>
      <c r="B47" s="69" t="s">
        <v>151</v>
      </c>
      <c r="C47" s="69" t="s">
        <v>174</v>
      </c>
      <c r="D47" s="69" t="s">
        <v>20</v>
      </c>
      <c r="E47" s="69"/>
      <c r="F47" s="69">
        <v>225</v>
      </c>
      <c r="G47" s="70" t="s">
        <v>22</v>
      </c>
      <c r="H47" s="311">
        <v>900000000</v>
      </c>
      <c r="I47" s="70" t="s">
        <v>23</v>
      </c>
      <c r="J47" s="71">
        <v>510265000</v>
      </c>
      <c r="K47" s="72">
        <v>1590000</v>
      </c>
      <c r="L47" s="72">
        <v>1590000</v>
      </c>
      <c r="M47" s="70"/>
      <c r="N47" s="85"/>
    </row>
    <row r="48" spans="1:16" ht="41.25" customHeight="1" x14ac:dyDescent="0.25">
      <c r="A48" s="68">
        <v>2</v>
      </c>
      <c r="B48" s="69" t="s">
        <v>84</v>
      </c>
      <c r="C48" s="69" t="s">
        <v>85</v>
      </c>
      <c r="D48" s="69" t="s">
        <v>20</v>
      </c>
      <c r="E48" s="69" t="s">
        <v>21</v>
      </c>
      <c r="F48" s="70">
        <v>200</v>
      </c>
      <c r="G48" s="70" t="s">
        <v>22</v>
      </c>
      <c r="H48" s="311">
        <v>600000000</v>
      </c>
      <c r="I48" s="70" t="s">
        <v>23</v>
      </c>
      <c r="J48" s="71">
        <v>600000000</v>
      </c>
      <c r="K48" s="72">
        <v>883945000</v>
      </c>
      <c r="L48" s="72">
        <v>183854620</v>
      </c>
      <c r="M48" s="70"/>
      <c r="N48" s="73"/>
      <c r="O48" s="82" t="s">
        <v>200</v>
      </c>
      <c r="P48" s="82" t="s">
        <v>199</v>
      </c>
    </row>
    <row r="49" spans="1:14" s="82" customFormat="1" ht="38.25" x14ac:dyDescent="0.25">
      <c r="A49" s="68">
        <v>3</v>
      </c>
      <c r="B49" s="69" t="s">
        <v>86</v>
      </c>
      <c r="C49" s="69" t="s">
        <v>87</v>
      </c>
      <c r="D49" s="69" t="s">
        <v>20</v>
      </c>
      <c r="E49" s="69" t="s">
        <v>21</v>
      </c>
      <c r="F49" s="70">
        <v>225</v>
      </c>
      <c r="G49" s="70" t="s">
        <v>22</v>
      </c>
      <c r="H49" s="311">
        <v>135000000</v>
      </c>
      <c r="I49" s="70" t="s">
        <v>23</v>
      </c>
      <c r="J49" s="71">
        <v>80000000</v>
      </c>
      <c r="K49" s="72">
        <v>0</v>
      </c>
      <c r="L49" s="72">
        <v>0</v>
      </c>
      <c r="M49" s="70"/>
      <c r="N49" s="73"/>
    </row>
    <row r="50" spans="1:14" ht="114.75" x14ac:dyDescent="0.25">
      <c r="A50" s="68">
        <v>4</v>
      </c>
      <c r="B50" s="69" t="s">
        <v>88</v>
      </c>
      <c r="C50" s="69" t="s">
        <v>198</v>
      </c>
      <c r="D50" s="69" t="s">
        <v>20</v>
      </c>
      <c r="E50" s="69" t="s">
        <v>21</v>
      </c>
      <c r="F50" s="70">
        <v>5</v>
      </c>
      <c r="G50" s="70" t="s">
        <v>197</v>
      </c>
      <c r="H50" s="311">
        <v>90000000</v>
      </c>
      <c r="I50" s="70" t="s">
        <v>23</v>
      </c>
      <c r="J50" s="71">
        <v>90000000</v>
      </c>
      <c r="K50" s="72">
        <v>36583500</v>
      </c>
      <c r="L50" s="72">
        <v>35868996</v>
      </c>
      <c r="M50" s="70"/>
      <c r="N50" s="86"/>
    </row>
    <row r="51" spans="1:14" ht="63.75" x14ac:dyDescent="0.25">
      <c r="A51" s="74">
        <v>5</v>
      </c>
      <c r="B51" s="75" t="s">
        <v>90</v>
      </c>
      <c r="C51" s="75" t="s">
        <v>91</v>
      </c>
      <c r="D51" s="75" t="s">
        <v>20</v>
      </c>
      <c r="E51" s="75" t="s">
        <v>21</v>
      </c>
      <c r="F51" s="76">
        <v>24</v>
      </c>
      <c r="G51" s="76" t="s">
        <v>92</v>
      </c>
      <c r="H51" s="312">
        <v>20000000</v>
      </c>
      <c r="I51" s="76" t="s">
        <v>23</v>
      </c>
      <c r="J51" s="77">
        <v>20000000</v>
      </c>
      <c r="K51" s="78">
        <v>18392000</v>
      </c>
      <c r="L51" s="78">
        <v>18168444</v>
      </c>
      <c r="M51" s="76"/>
      <c r="N51" s="79"/>
    </row>
    <row r="52" spans="1:14" ht="63.75" x14ac:dyDescent="0.25">
      <c r="A52" s="80">
        <v>6</v>
      </c>
      <c r="B52" s="58" t="s">
        <v>93</v>
      </c>
      <c r="C52" s="58" t="s">
        <v>94</v>
      </c>
      <c r="D52" s="58" t="s">
        <v>20</v>
      </c>
      <c r="E52" s="58" t="s">
        <v>21</v>
      </c>
      <c r="F52" s="59">
        <v>80</v>
      </c>
      <c r="G52" s="59" t="s">
        <v>22</v>
      </c>
      <c r="H52" s="309">
        <v>180000000</v>
      </c>
      <c r="I52" s="59" t="s">
        <v>23</v>
      </c>
      <c r="J52" s="60">
        <v>178943000</v>
      </c>
      <c r="K52" s="61">
        <v>148570000</v>
      </c>
      <c r="L52" s="61">
        <v>127522474</v>
      </c>
      <c r="M52" s="59"/>
      <c r="N52" s="81"/>
    </row>
    <row r="53" spans="1:14" s="82" customFormat="1" ht="38.25" x14ac:dyDescent="0.25">
      <c r="A53" s="68">
        <v>7</v>
      </c>
      <c r="B53" s="69" t="s">
        <v>95</v>
      </c>
      <c r="C53" s="69" t="s">
        <v>96</v>
      </c>
      <c r="D53" s="69" t="s">
        <v>20</v>
      </c>
      <c r="E53" s="69" t="s">
        <v>21</v>
      </c>
      <c r="F53" s="70">
        <v>80</v>
      </c>
      <c r="G53" s="70" t="s">
        <v>22</v>
      </c>
      <c r="H53" s="311">
        <v>792000000</v>
      </c>
      <c r="I53" s="70" t="s">
        <v>23</v>
      </c>
      <c r="J53" s="71">
        <v>492000000</v>
      </c>
      <c r="K53" s="87">
        <v>0</v>
      </c>
      <c r="L53" s="87">
        <v>0</v>
      </c>
      <c r="M53" s="70"/>
      <c r="N53" s="86"/>
    </row>
    <row r="54" spans="1:14" s="82" customFormat="1" ht="51" x14ac:dyDescent="0.25">
      <c r="A54" s="68">
        <v>8</v>
      </c>
      <c r="B54" s="69" t="s">
        <v>97</v>
      </c>
      <c r="C54" s="69" t="s">
        <v>159</v>
      </c>
      <c r="D54" s="69" t="s">
        <v>20</v>
      </c>
      <c r="E54" s="69" t="s">
        <v>21</v>
      </c>
      <c r="F54" s="70">
        <v>80</v>
      </c>
      <c r="G54" s="70" t="s">
        <v>22</v>
      </c>
      <c r="H54" s="311">
        <v>171500000</v>
      </c>
      <c r="I54" s="70" t="s">
        <v>23</v>
      </c>
      <c r="J54" s="71">
        <v>171499500</v>
      </c>
      <c r="K54" s="87">
        <v>0</v>
      </c>
      <c r="L54" s="87">
        <v>0</v>
      </c>
      <c r="M54" s="70"/>
      <c r="N54" s="86"/>
    </row>
    <row r="55" spans="1:14" s="82" customFormat="1" ht="38.25" x14ac:dyDescent="0.25">
      <c r="A55" s="68">
        <v>9</v>
      </c>
      <c r="B55" s="69" t="s">
        <v>99</v>
      </c>
      <c r="C55" s="69" t="s">
        <v>100</v>
      </c>
      <c r="D55" s="69" t="s">
        <v>20</v>
      </c>
      <c r="E55" s="69" t="s">
        <v>21</v>
      </c>
      <c r="F55" s="70">
        <v>100</v>
      </c>
      <c r="G55" s="70" t="s">
        <v>22</v>
      </c>
      <c r="H55" s="311">
        <v>237600000</v>
      </c>
      <c r="I55" s="70" t="s">
        <v>23</v>
      </c>
      <c r="J55" s="71">
        <v>235529000</v>
      </c>
      <c r="K55" s="87">
        <v>0</v>
      </c>
      <c r="L55" s="87">
        <v>0</v>
      </c>
      <c r="M55" s="70"/>
      <c r="N55" s="86"/>
    </row>
    <row r="56" spans="1:14" ht="12.75" x14ac:dyDescent="0.25">
      <c r="A56" s="68"/>
      <c r="B56" s="69"/>
      <c r="C56" s="69"/>
      <c r="D56" s="69"/>
      <c r="E56" s="69"/>
      <c r="F56" s="70"/>
      <c r="G56" s="70"/>
      <c r="H56" s="311"/>
      <c r="I56" s="70"/>
      <c r="J56" s="71"/>
      <c r="K56" s="87"/>
      <c r="L56" s="87"/>
      <c r="M56" s="70"/>
      <c r="N56" s="86"/>
    </row>
    <row r="57" spans="1:14" ht="25.5" x14ac:dyDescent="0.25">
      <c r="A57" s="63" t="s">
        <v>42</v>
      </c>
      <c r="B57" s="64" t="s">
        <v>54</v>
      </c>
      <c r="C57" s="64"/>
      <c r="D57" s="64"/>
      <c r="E57" s="64"/>
      <c r="F57" s="64"/>
      <c r="G57" s="65"/>
      <c r="H57" s="310"/>
      <c r="I57" s="65"/>
      <c r="J57" s="66"/>
      <c r="K57" s="64"/>
      <c r="L57" s="64"/>
      <c r="M57" s="65"/>
      <c r="N57" s="67"/>
    </row>
    <row r="58" spans="1:14" ht="63.75" x14ac:dyDescent="0.25">
      <c r="A58" s="68">
        <v>1</v>
      </c>
      <c r="B58" s="69" t="s">
        <v>106</v>
      </c>
      <c r="C58" s="69" t="s">
        <v>107</v>
      </c>
      <c r="D58" s="69" t="s">
        <v>20</v>
      </c>
      <c r="E58" s="69"/>
      <c r="F58" s="70">
        <v>55</v>
      </c>
      <c r="G58" s="70" t="s">
        <v>173</v>
      </c>
      <c r="H58" s="311">
        <v>10000000</v>
      </c>
      <c r="I58" s="70" t="s">
        <v>23</v>
      </c>
      <c r="J58" s="71">
        <v>10000000</v>
      </c>
      <c r="K58" s="72">
        <v>9740000</v>
      </c>
      <c r="L58" s="72">
        <v>8696134</v>
      </c>
      <c r="M58" s="70"/>
      <c r="N58" s="85"/>
    </row>
    <row r="59" spans="1:14" ht="76.5" x14ac:dyDescent="0.25">
      <c r="A59" s="68">
        <v>2</v>
      </c>
      <c r="B59" s="69" t="s">
        <v>101</v>
      </c>
      <c r="C59" s="69" t="s">
        <v>102</v>
      </c>
      <c r="D59" s="69" t="s">
        <v>20</v>
      </c>
      <c r="E59" s="69" t="s">
        <v>21</v>
      </c>
      <c r="F59" s="70">
        <v>15</v>
      </c>
      <c r="G59" s="70" t="s">
        <v>22</v>
      </c>
      <c r="H59" s="311">
        <v>75000000</v>
      </c>
      <c r="I59" s="70" t="s">
        <v>23</v>
      </c>
      <c r="J59" s="71">
        <v>75000000</v>
      </c>
      <c r="K59" s="72">
        <v>49360000</v>
      </c>
      <c r="L59" s="72">
        <v>47866490</v>
      </c>
      <c r="M59" s="70"/>
      <c r="N59" s="73"/>
    </row>
    <row r="60" spans="1:14" ht="38.25" x14ac:dyDescent="0.25">
      <c r="A60" s="68">
        <v>3</v>
      </c>
      <c r="B60" s="69" t="s">
        <v>103</v>
      </c>
      <c r="C60" s="69" t="s">
        <v>104</v>
      </c>
      <c r="D60" s="69" t="s">
        <v>20</v>
      </c>
      <c r="E60" s="69" t="s">
        <v>21</v>
      </c>
      <c r="F60" s="70">
        <v>15</v>
      </c>
      <c r="G60" s="70" t="s">
        <v>105</v>
      </c>
      <c r="H60" s="311">
        <v>20000000</v>
      </c>
      <c r="I60" s="70" t="s">
        <v>23</v>
      </c>
      <c r="J60" s="71">
        <v>20000000</v>
      </c>
      <c r="K60" s="72">
        <v>18142000</v>
      </c>
      <c r="L60" s="72">
        <v>18142000</v>
      </c>
      <c r="M60" s="70"/>
      <c r="N60" s="73"/>
    </row>
    <row r="61" spans="1:14" s="82" customFormat="1" ht="25.5" x14ac:dyDescent="0.25">
      <c r="A61" s="68">
        <v>4</v>
      </c>
      <c r="B61" s="69" t="s">
        <v>109</v>
      </c>
      <c r="C61" s="69" t="s">
        <v>110</v>
      </c>
      <c r="D61" s="69" t="s">
        <v>20</v>
      </c>
      <c r="E61" s="69" t="s">
        <v>21</v>
      </c>
      <c r="F61" s="70">
        <v>225</v>
      </c>
      <c r="G61" s="70" t="s">
        <v>22</v>
      </c>
      <c r="H61" s="311">
        <v>1427276500</v>
      </c>
      <c r="I61" s="70" t="s">
        <v>23</v>
      </c>
      <c r="J61" s="71">
        <v>0</v>
      </c>
      <c r="K61" s="72">
        <v>106615000</v>
      </c>
      <c r="L61" s="72">
        <v>28713513</v>
      </c>
      <c r="M61" s="70"/>
      <c r="N61" s="73"/>
    </row>
    <row r="62" spans="1:14" s="82" customFormat="1" ht="51" x14ac:dyDescent="0.25">
      <c r="A62" s="68">
        <v>5</v>
      </c>
      <c r="B62" s="69" t="s">
        <v>111</v>
      </c>
      <c r="C62" s="69" t="s">
        <v>112</v>
      </c>
      <c r="D62" s="69" t="s">
        <v>20</v>
      </c>
      <c r="E62" s="69" t="s">
        <v>21</v>
      </c>
      <c r="F62" s="70">
        <v>225</v>
      </c>
      <c r="G62" s="70" t="s">
        <v>113</v>
      </c>
      <c r="H62" s="311">
        <v>13600000</v>
      </c>
      <c r="I62" s="70" t="s">
        <v>23</v>
      </c>
      <c r="J62" s="71">
        <v>13600000</v>
      </c>
      <c r="K62" s="72">
        <v>13382000</v>
      </c>
      <c r="L62" s="72">
        <v>12452998</v>
      </c>
      <c r="M62" s="70"/>
      <c r="N62" s="73"/>
    </row>
    <row r="63" spans="1:14" ht="114.75" x14ac:dyDescent="0.25">
      <c r="A63" s="68">
        <v>6</v>
      </c>
      <c r="B63" s="69" t="s">
        <v>114</v>
      </c>
      <c r="C63" s="69" t="s">
        <v>160</v>
      </c>
      <c r="D63" s="69" t="s">
        <v>20</v>
      </c>
      <c r="E63" s="69" t="s">
        <v>21</v>
      </c>
      <c r="F63" s="70">
        <v>1</v>
      </c>
      <c r="G63" s="70" t="s">
        <v>197</v>
      </c>
      <c r="H63" s="311">
        <v>175642500</v>
      </c>
      <c r="I63" s="70" t="s">
        <v>23</v>
      </c>
      <c r="J63" s="71">
        <v>115642500</v>
      </c>
      <c r="K63" s="72">
        <v>169607000</v>
      </c>
      <c r="L63" s="72">
        <v>156456923</v>
      </c>
      <c r="M63" s="70"/>
      <c r="N63" s="73"/>
    </row>
    <row r="64" spans="1:14" ht="38.25" x14ac:dyDescent="0.25">
      <c r="A64" s="68">
        <v>7</v>
      </c>
      <c r="B64" s="69" t="s">
        <v>116</v>
      </c>
      <c r="C64" s="69" t="s">
        <v>117</v>
      </c>
      <c r="D64" s="69" t="s">
        <v>20</v>
      </c>
      <c r="E64" s="69" t="s">
        <v>21</v>
      </c>
      <c r="F64" s="70">
        <v>1</v>
      </c>
      <c r="G64" s="70" t="s">
        <v>197</v>
      </c>
      <c r="H64" s="311">
        <v>68265500</v>
      </c>
      <c r="I64" s="70" t="s">
        <v>23</v>
      </c>
      <c r="J64" s="71">
        <v>0</v>
      </c>
      <c r="K64" s="72">
        <v>68272500</v>
      </c>
      <c r="L64" s="72">
        <v>58677450</v>
      </c>
      <c r="M64" s="70"/>
      <c r="N64" s="73"/>
    </row>
    <row r="65" spans="1:15" ht="38.25" x14ac:dyDescent="0.25">
      <c r="A65" s="74">
        <v>8</v>
      </c>
      <c r="B65" s="75" t="s">
        <v>118</v>
      </c>
      <c r="C65" s="75" t="s">
        <v>163</v>
      </c>
      <c r="D65" s="75" t="s">
        <v>20</v>
      </c>
      <c r="E65" s="75" t="s">
        <v>21</v>
      </c>
      <c r="F65" s="70">
        <v>1</v>
      </c>
      <c r="G65" s="70" t="s">
        <v>197</v>
      </c>
      <c r="H65" s="312">
        <v>55000000</v>
      </c>
      <c r="I65" s="76" t="s">
        <v>23</v>
      </c>
      <c r="J65" s="77">
        <v>55000000</v>
      </c>
      <c r="K65" s="78">
        <v>52773900</v>
      </c>
      <c r="L65" s="78">
        <v>38392315</v>
      </c>
      <c r="M65" s="76"/>
      <c r="N65" s="79"/>
    </row>
    <row r="66" spans="1:15" ht="51" x14ac:dyDescent="0.25">
      <c r="A66" s="80">
        <v>9</v>
      </c>
      <c r="B66" s="58" t="s">
        <v>120</v>
      </c>
      <c r="C66" s="58" t="s">
        <v>121</v>
      </c>
      <c r="D66" s="58" t="s">
        <v>20</v>
      </c>
      <c r="E66" s="58" t="s">
        <v>21</v>
      </c>
      <c r="F66" s="59">
        <v>10</v>
      </c>
      <c r="G66" s="59" t="s">
        <v>22</v>
      </c>
      <c r="H66" s="309">
        <v>58150000</v>
      </c>
      <c r="I66" s="59" t="s">
        <v>23</v>
      </c>
      <c r="J66" s="60">
        <v>23000000</v>
      </c>
      <c r="K66" s="61">
        <v>21000000</v>
      </c>
      <c r="L66" s="61">
        <v>16500000</v>
      </c>
      <c r="M66" s="59"/>
      <c r="N66" s="81"/>
      <c r="O66" s="82" t="s">
        <v>201</v>
      </c>
    </row>
    <row r="67" spans="1:15" ht="51" x14ac:dyDescent="0.25">
      <c r="A67" s="68">
        <v>10</v>
      </c>
      <c r="B67" s="69" t="s">
        <v>122</v>
      </c>
      <c r="C67" s="69" t="s">
        <v>164</v>
      </c>
      <c r="D67" s="69" t="s">
        <v>20</v>
      </c>
      <c r="E67" s="69" t="s">
        <v>21</v>
      </c>
      <c r="F67" s="93">
        <v>1500</v>
      </c>
      <c r="G67" s="70" t="s">
        <v>22</v>
      </c>
      <c r="H67" s="311">
        <v>80000000</v>
      </c>
      <c r="I67" s="70" t="s">
        <v>23</v>
      </c>
      <c r="J67" s="71">
        <v>80000000</v>
      </c>
      <c r="K67" s="72">
        <v>45842000</v>
      </c>
      <c r="L67" s="72">
        <v>41215899</v>
      </c>
      <c r="M67" s="70"/>
      <c r="N67" s="73"/>
    </row>
    <row r="68" spans="1:15" ht="60" x14ac:dyDescent="0.25">
      <c r="A68" s="68">
        <v>11</v>
      </c>
      <c r="B68" s="131" t="s">
        <v>161</v>
      </c>
      <c r="C68" s="131" t="s">
        <v>162</v>
      </c>
      <c r="D68" s="131" t="s">
        <v>20</v>
      </c>
      <c r="E68" s="131"/>
      <c r="F68" s="132">
        <v>2</v>
      </c>
      <c r="G68" s="133" t="s">
        <v>25</v>
      </c>
      <c r="H68" s="314">
        <v>0</v>
      </c>
      <c r="I68" s="133" t="s">
        <v>23</v>
      </c>
      <c r="J68" s="135">
        <v>388106000</v>
      </c>
      <c r="K68" s="135">
        <v>382756000</v>
      </c>
      <c r="L68" s="135">
        <v>47961598</v>
      </c>
      <c r="M68" s="70"/>
      <c r="N68" s="73" t="s">
        <v>203</v>
      </c>
    </row>
    <row r="69" spans="1:15" ht="38.25" x14ac:dyDescent="0.25">
      <c r="A69" s="68">
        <v>12</v>
      </c>
      <c r="B69" s="69" t="s">
        <v>124</v>
      </c>
      <c r="C69" s="69" t="s">
        <v>165</v>
      </c>
      <c r="D69" s="69" t="s">
        <v>20</v>
      </c>
      <c r="E69" s="69" t="s">
        <v>21</v>
      </c>
      <c r="F69" s="70">
        <v>72</v>
      </c>
      <c r="G69" s="70" t="s">
        <v>55</v>
      </c>
      <c r="H69" s="311">
        <v>100000000</v>
      </c>
      <c r="I69" s="70" t="s">
        <v>23</v>
      </c>
      <c r="J69" s="71">
        <v>88349000</v>
      </c>
      <c r="K69" s="87">
        <v>0</v>
      </c>
      <c r="L69" s="87">
        <v>0</v>
      </c>
      <c r="M69" s="70"/>
      <c r="N69" s="86"/>
    </row>
    <row r="70" spans="1:15" ht="25.5" x14ac:dyDescent="0.25">
      <c r="A70" s="63" t="s">
        <v>43</v>
      </c>
      <c r="B70" s="64" t="s">
        <v>126</v>
      </c>
      <c r="C70" s="64"/>
      <c r="D70" s="64"/>
      <c r="E70" s="64"/>
      <c r="F70" s="64"/>
      <c r="G70" s="65"/>
      <c r="H70" s="310"/>
      <c r="I70" s="65"/>
      <c r="J70" s="66"/>
      <c r="K70" s="64"/>
      <c r="L70" s="64"/>
      <c r="M70" s="65"/>
      <c r="N70" s="67"/>
    </row>
    <row r="71" spans="1:15" ht="51" x14ac:dyDescent="0.25">
      <c r="A71" s="68" t="s">
        <v>19</v>
      </c>
      <c r="B71" s="69" t="s">
        <v>127</v>
      </c>
      <c r="C71" s="69" t="s">
        <v>128</v>
      </c>
      <c r="D71" s="69" t="s">
        <v>20</v>
      </c>
      <c r="E71" s="69" t="s">
        <v>21</v>
      </c>
      <c r="F71" s="70">
        <v>60</v>
      </c>
      <c r="G71" s="70" t="s">
        <v>22</v>
      </c>
      <c r="H71" s="311">
        <v>2000000000</v>
      </c>
      <c r="I71" s="70" t="s">
        <v>23</v>
      </c>
      <c r="J71" s="71">
        <v>999999000</v>
      </c>
      <c r="K71" s="72">
        <v>1831729000</v>
      </c>
      <c r="L71" s="72">
        <v>1829933978</v>
      </c>
      <c r="M71" s="70"/>
      <c r="N71" s="73"/>
    </row>
    <row r="72" spans="1:15" ht="25.5" x14ac:dyDescent="0.25">
      <c r="A72" s="63" t="s">
        <v>129</v>
      </c>
      <c r="B72" s="64" t="s">
        <v>130</v>
      </c>
      <c r="C72" s="64"/>
      <c r="D72" s="64"/>
      <c r="E72" s="64"/>
      <c r="F72" s="64"/>
      <c r="G72" s="65"/>
      <c r="H72" s="310"/>
      <c r="I72" s="65"/>
      <c r="J72" s="66"/>
      <c r="K72" s="64"/>
      <c r="L72" s="64"/>
      <c r="M72" s="65"/>
      <c r="N72" s="67"/>
    </row>
    <row r="73" spans="1:15" ht="12.75" x14ac:dyDescent="0.25">
      <c r="A73" s="94" t="s">
        <v>19</v>
      </c>
      <c r="B73" s="95" t="s">
        <v>131</v>
      </c>
      <c r="C73" s="95" t="s">
        <v>157</v>
      </c>
      <c r="D73" s="95" t="s">
        <v>20</v>
      </c>
      <c r="E73" s="95" t="s">
        <v>21</v>
      </c>
      <c r="F73" s="96">
        <v>760</v>
      </c>
      <c r="G73" s="96" t="s">
        <v>133</v>
      </c>
      <c r="H73" s="315">
        <v>25000000</v>
      </c>
      <c r="I73" s="96" t="s">
        <v>23</v>
      </c>
      <c r="J73" s="97">
        <v>25000000</v>
      </c>
      <c r="K73" s="98">
        <v>21639900</v>
      </c>
      <c r="L73" s="98">
        <v>21006959</v>
      </c>
      <c r="M73" s="96"/>
      <c r="N73" s="99"/>
    </row>
    <row r="74" spans="1:15" ht="63.75" x14ac:dyDescent="0.25">
      <c r="A74" s="68" t="s">
        <v>24</v>
      </c>
      <c r="B74" s="69" t="s">
        <v>134</v>
      </c>
      <c r="C74" s="69" t="s">
        <v>135</v>
      </c>
      <c r="D74" s="69" t="s">
        <v>20</v>
      </c>
      <c r="E74" s="69" t="s">
        <v>21</v>
      </c>
      <c r="F74" s="93">
        <v>5000</v>
      </c>
      <c r="G74" s="70" t="s">
        <v>136</v>
      </c>
      <c r="H74" s="311">
        <v>30000000</v>
      </c>
      <c r="I74" s="70" t="s">
        <v>23</v>
      </c>
      <c r="J74" s="71">
        <v>30000000</v>
      </c>
      <c r="K74" s="72">
        <v>20000000</v>
      </c>
      <c r="L74" s="72">
        <v>16463560</v>
      </c>
      <c r="M74" s="70"/>
      <c r="N74" s="73"/>
    </row>
    <row r="75" spans="1:15" ht="63.75" x14ac:dyDescent="0.25">
      <c r="A75" s="68" t="s">
        <v>26</v>
      </c>
      <c r="B75" s="69" t="s">
        <v>137</v>
      </c>
      <c r="C75" s="69" t="s">
        <v>138</v>
      </c>
      <c r="D75" s="69" t="s">
        <v>20</v>
      </c>
      <c r="E75" s="69" t="s">
        <v>21</v>
      </c>
      <c r="F75" s="70">
        <v>5</v>
      </c>
      <c r="G75" s="70" t="s">
        <v>197</v>
      </c>
      <c r="H75" s="311">
        <v>30000000</v>
      </c>
      <c r="I75" s="70" t="s">
        <v>23</v>
      </c>
      <c r="J75" s="71">
        <v>30000000</v>
      </c>
      <c r="K75" s="72">
        <v>17762500</v>
      </c>
      <c r="L75" s="72">
        <v>7714400</v>
      </c>
      <c r="M75" s="70"/>
      <c r="N75" s="73"/>
    </row>
    <row r="76" spans="1:15" ht="51" x14ac:dyDescent="0.25">
      <c r="A76" s="68" t="s">
        <v>27</v>
      </c>
      <c r="B76" s="69" t="s">
        <v>139</v>
      </c>
      <c r="C76" s="69" t="s">
        <v>166</v>
      </c>
      <c r="D76" s="69" t="s">
        <v>20</v>
      </c>
      <c r="E76" s="69" t="s">
        <v>21</v>
      </c>
      <c r="F76" s="70">
        <v>24</v>
      </c>
      <c r="G76" s="70" t="s">
        <v>167</v>
      </c>
      <c r="H76" s="311">
        <v>90000000</v>
      </c>
      <c r="I76" s="70" t="s">
        <v>23</v>
      </c>
      <c r="J76" s="71">
        <v>90000000</v>
      </c>
      <c r="K76" s="72">
        <v>80336000</v>
      </c>
      <c r="L76" s="72">
        <v>62974119</v>
      </c>
      <c r="M76" s="70"/>
      <c r="N76" s="73"/>
    </row>
    <row r="77" spans="1:15" ht="51" x14ac:dyDescent="0.25">
      <c r="A77" s="74" t="s">
        <v>28</v>
      </c>
      <c r="B77" s="75" t="s">
        <v>141</v>
      </c>
      <c r="C77" s="75" t="s">
        <v>142</v>
      </c>
      <c r="D77" s="75" t="s">
        <v>20</v>
      </c>
      <c r="E77" s="75" t="s">
        <v>21</v>
      </c>
      <c r="F77" s="76">
        <v>8</v>
      </c>
      <c r="G77" s="76" t="s">
        <v>22</v>
      </c>
      <c r="H77" s="312">
        <v>25000000</v>
      </c>
      <c r="I77" s="76" t="s">
        <v>23</v>
      </c>
      <c r="J77" s="77">
        <v>25000000</v>
      </c>
      <c r="K77" s="88">
        <v>0</v>
      </c>
      <c r="L77" s="88">
        <v>0</v>
      </c>
      <c r="M77" s="76"/>
      <c r="N77" s="89"/>
    </row>
    <row r="78" spans="1:15" ht="25.5" x14ac:dyDescent="0.25">
      <c r="A78" s="113" t="s">
        <v>29</v>
      </c>
      <c r="B78" s="114" t="s">
        <v>170</v>
      </c>
      <c r="C78" s="114" t="s">
        <v>171</v>
      </c>
      <c r="D78" s="114" t="s">
        <v>20</v>
      </c>
      <c r="E78" s="114"/>
      <c r="F78" s="115">
        <v>3</v>
      </c>
      <c r="G78" s="115" t="s">
        <v>172</v>
      </c>
      <c r="H78" s="316">
        <v>0</v>
      </c>
      <c r="I78" s="115" t="s">
        <v>23</v>
      </c>
      <c r="J78" s="117" t="s">
        <v>21</v>
      </c>
      <c r="K78" s="118">
        <v>0</v>
      </c>
      <c r="L78" s="118">
        <v>0</v>
      </c>
      <c r="M78" s="115"/>
      <c r="N78" s="119"/>
    </row>
    <row r="79" spans="1:15" s="82" customFormat="1" ht="26.25" thickBot="1" x14ac:dyDescent="0.3">
      <c r="A79" s="100" t="s">
        <v>30</v>
      </c>
      <c r="B79" s="101" t="s">
        <v>168</v>
      </c>
      <c r="C79" s="101" t="s">
        <v>169</v>
      </c>
      <c r="D79" s="101" t="s">
        <v>20</v>
      </c>
      <c r="E79" s="102" t="s">
        <v>21</v>
      </c>
      <c r="F79" s="103">
        <v>3953</v>
      </c>
      <c r="G79" s="103" t="s">
        <v>22</v>
      </c>
      <c r="H79" s="317">
        <v>0</v>
      </c>
      <c r="I79" s="103" t="s">
        <v>23</v>
      </c>
      <c r="J79" s="105" t="s">
        <v>21</v>
      </c>
      <c r="K79" s="106">
        <v>0</v>
      </c>
      <c r="L79" s="106">
        <v>0</v>
      </c>
      <c r="M79" s="103"/>
      <c r="N79" s="107"/>
    </row>
    <row r="80" spans="1:15" x14ac:dyDescent="0.25">
      <c r="A80" s="108"/>
      <c r="B80" s="109"/>
      <c r="C80" s="109"/>
      <c r="D80" s="109"/>
      <c r="E80" s="110"/>
      <c r="F80" s="108"/>
      <c r="G80" s="108"/>
      <c r="H80" s="318"/>
      <c r="I80" s="108"/>
      <c r="J80" s="112"/>
      <c r="K80" s="111"/>
      <c r="L80" s="111"/>
      <c r="M80" s="108"/>
      <c r="N80" s="111"/>
    </row>
    <row r="81" spans="1:16" x14ac:dyDescent="0.25">
      <c r="K81" s="389" t="s">
        <v>180</v>
      </c>
      <c r="L81" s="389"/>
      <c r="M81" s="389"/>
      <c r="N81" s="389"/>
      <c r="P81" s="210"/>
    </row>
    <row r="82" spans="1:16" x14ac:dyDescent="0.25">
      <c r="L82" s="210"/>
      <c r="M82" s="20"/>
      <c r="P82" s="210"/>
    </row>
    <row r="83" spans="1:16" x14ac:dyDescent="0.25">
      <c r="K83" s="389" t="s">
        <v>181</v>
      </c>
      <c r="L83" s="389"/>
      <c r="M83" s="389"/>
      <c r="N83" s="389"/>
      <c r="O83" s="210"/>
      <c r="P83" s="210"/>
    </row>
    <row r="84" spans="1:16" x14ac:dyDescent="0.25">
      <c r="A84" s="389" t="s">
        <v>187</v>
      </c>
      <c r="B84" s="389"/>
      <c r="C84" s="389"/>
      <c r="D84" s="389" t="s">
        <v>191</v>
      </c>
      <c r="E84" s="389"/>
      <c r="F84" s="389"/>
      <c r="G84" s="389"/>
      <c r="H84" s="389"/>
      <c r="K84" s="389" t="s">
        <v>182</v>
      </c>
      <c r="L84" s="389"/>
      <c r="M84" s="389"/>
      <c r="N84" s="389"/>
      <c r="O84" s="210"/>
      <c r="P84" s="210"/>
    </row>
    <row r="85" spans="1:16" x14ac:dyDescent="0.25">
      <c r="L85" s="210"/>
      <c r="M85" s="20"/>
      <c r="P85" s="210"/>
    </row>
    <row r="86" spans="1:16" x14ac:dyDescent="0.25">
      <c r="L86" s="210"/>
      <c r="M86" s="20"/>
      <c r="P86" s="210"/>
    </row>
    <row r="87" spans="1:16" x14ac:dyDescent="0.25">
      <c r="L87" s="210"/>
      <c r="M87" s="20"/>
      <c r="P87" s="210"/>
    </row>
    <row r="88" spans="1:16" x14ac:dyDescent="0.25">
      <c r="A88" s="393" t="s">
        <v>188</v>
      </c>
      <c r="B88" s="393"/>
      <c r="C88" s="393"/>
      <c r="D88" s="393" t="s">
        <v>192</v>
      </c>
      <c r="E88" s="393"/>
      <c r="F88" s="393"/>
      <c r="G88" s="393"/>
      <c r="H88" s="393"/>
      <c r="K88" s="393" t="s">
        <v>183</v>
      </c>
      <c r="L88" s="393"/>
      <c r="M88" s="393"/>
      <c r="N88" s="393"/>
      <c r="O88" s="211"/>
      <c r="P88" s="210"/>
    </row>
    <row r="89" spans="1:16" x14ac:dyDescent="0.25">
      <c r="A89" s="389" t="s">
        <v>189</v>
      </c>
      <c r="B89" s="389"/>
      <c r="C89" s="389"/>
      <c r="D89" s="389" t="s">
        <v>193</v>
      </c>
      <c r="E89" s="389"/>
      <c r="F89" s="389"/>
      <c r="G89" s="389"/>
      <c r="H89" s="389"/>
      <c r="K89" s="389" t="s">
        <v>184</v>
      </c>
      <c r="L89" s="389"/>
      <c r="M89" s="389"/>
      <c r="N89" s="389"/>
      <c r="O89" s="210"/>
      <c r="P89" s="210"/>
    </row>
    <row r="90" spans="1:16" x14ac:dyDescent="0.25">
      <c r="A90" s="389" t="s">
        <v>190</v>
      </c>
      <c r="B90" s="389"/>
      <c r="C90" s="389"/>
      <c r="K90" s="389" t="s">
        <v>185</v>
      </c>
      <c r="L90" s="389"/>
      <c r="M90" s="389"/>
      <c r="N90" s="389"/>
      <c r="O90" s="210"/>
      <c r="P90" s="210"/>
    </row>
  </sheetData>
  <mergeCells count="24">
    <mergeCell ref="A90:C90"/>
    <mergeCell ref="K90:N90"/>
    <mergeCell ref="A88:C88"/>
    <mergeCell ref="D88:H88"/>
    <mergeCell ref="K88:N88"/>
    <mergeCell ref="A89:C89"/>
    <mergeCell ref="D89:H89"/>
    <mergeCell ref="K89:N89"/>
    <mergeCell ref="K81:N81"/>
    <mergeCell ref="K83:N83"/>
    <mergeCell ref="A84:C84"/>
    <mergeCell ref="D84:H84"/>
    <mergeCell ref="K84:N84"/>
    <mergeCell ref="A1:N1"/>
    <mergeCell ref="A2:N2"/>
    <mergeCell ref="A4:B4"/>
    <mergeCell ref="A6:A7"/>
    <mergeCell ref="B6:B7"/>
    <mergeCell ref="C6:C7"/>
    <mergeCell ref="D6:H6"/>
    <mergeCell ref="I6:I7"/>
    <mergeCell ref="J6:J7"/>
    <mergeCell ref="K6:M6"/>
    <mergeCell ref="N6:N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Sheet2</vt:lpstr>
      <vt:lpstr>Sheet1</vt:lpstr>
      <vt:lpstr>Sheet3</vt:lpstr>
      <vt:lpstr>2018</vt:lpstr>
      <vt:lpstr>Perubahan</vt:lpstr>
      <vt:lpstr>Sheet5</vt:lpstr>
      <vt:lpstr>'2018'!Print_Area</vt:lpstr>
      <vt:lpstr>Perubahan!Print_Area</vt:lpstr>
      <vt:lpstr>Sheet2!Print_Area</vt:lpstr>
      <vt:lpstr>Sheet3!Print_Area</vt:lpstr>
      <vt:lpstr>'2018'!Print_Titles</vt:lpstr>
      <vt:lpstr>Perubahan!Print_Titles</vt:lpstr>
      <vt:lpstr>Sheet2!Print_Titles</vt:lpstr>
      <vt:lpstr>Sheet3!Print_Titles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2017-12-19T00:34:26Z</cp:lastPrinted>
  <dcterms:created xsi:type="dcterms:W3CDTF">2016-11-03T07:44:53Z</dcterms:created>
  <dcterms:modified xsi:type="dcterms:W3CDTF">2018-06-28T07:01:45Z</dcterms:modified>
</cp:coreProperties>
</file>